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827"/>
  <fileSharing readOnlyRecommended="1"/>
  <workbookPr defaultThemeVersion="124226"/>
  <mc:AlternateContent xmlns:mc="http://schemas.openxmlformats.org/markup-compatibility/2006">
    <mc:Choice Requires="x15">
      <x15ac:absPath xmlns:x15ac="http://schemas.microsoft.com/office/spreadsheetml/2010/11/ac" url="C:\Users\aliwalaa\Desktop\Work files\Work assignments\FDK rework project\Spreadsheets to upload\EpiTech Methyl Products\"/>
    </mc:Choice>
  </mc:AlternateContent>
  <xr:revisionPtr revIDLastSave="0" documentId="8_{908A4AAC-932F-49F6-8277-99865E53A879}" xr6:coauthVersionLast="37" xr6:coauthVersionMax="37" xr10:uidLastSave="{00000000-0000-0000-0000-000000000000}"/>
  <workbookProtection workbookAlgorithmName="SHA-512" workbookHashValue="ZKbwqXKGLChzSRePM4YedeJAbCUMGLpCaGdsWXPkrOX7J5uBoeC3b/+X4ehFcwX9yvIJZRKwr8U66EUa8Q0H1w==" workbookSaltValue="JvT/HbViac1tygBXgssKXw==" workbookSpinCount="100000" lockStructure="1"/>
  <bookViews>
    <workbookView xWindow="0" yWindow="0" windowWidth="23040" windowHeight="8736" tabRatio="780" xr2:uid="{00000000-000D-0000-FFFF-FFFF00000000}"/>
  </bookViews>
  <sheets>
    <sheet name="Instructions" sheetId="10" r:id="rId1"/>
    <sheet name="Gene Table" sheetId="7" r:id="rId2"/>
    <sheet name="Array Content" sheetId="13" state="hidden" r:id="rId3"/>
    <sheet name="Raw Data" sheetId="1" r:id="rId4"/>
    <sheet name="QC Data Report" sheetId="3" r:id="rId5"/>
    <sheet name="Results" sheetId="12" r:id="rId6"/>
    <sheet name="Calculations" sheetId="2" r:id="rId7"/>
    <sheet name="Summary Raw Data" sheetId="9" r:id="rId8"/>
  </sheets>
  <calcPr calcId="17902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D4" i="7" l="1"/>
  <c r="D5" i="7"/>
  <c r="D6" i="7"/>
  <c r="D7" i="7"/>
  <c r="D8" i="7"/>
  <c r="D9" i="7"/>
  <c r="D10" i="7"/>
  <c r="D11" i="7"/>
  <c r="D12" i="7"/>
  <c r="D13" i="7"/>
  <c r="D14" i="7"/>
  <c r="D15" i="7"/>
  <c r="D16" i="7"/>
  <c r="D17" i="7"/>
  <c r="D18" i="7"/>
  <c r="D19" i="7"/>
  <c r="D20" i="7"/>
  <c r="D21" i="7"/>
  <c r="D22" i="7"/>
  <c r="D23" i="7"/>
  <c r="D24" i="7"/>
  <c r="D25" i="7"/>
  <c r="D26" i="7"/>
  <c r="F26" i="7" l="1"/>
  <c r="F25" i="7"/>
  <c r="F24" i="7"/>
  <c r="F23" i="7"/>
  <c r="F22" i="7"/>
  <c r="F21" i="7"/>
  <c r="F20" i="7"/>
  <c r="F19" i="7"/>
  <c r="F18" i="7"/>
  <c r="F17" i="7"/>
  <c r="F16" i="7"/>
  <c r="F15" i="7"/>
  <c r="F14" i="7"/>
  <c r="F13" i="7"/>
  <c r="F12" i="7"/>
  <c r="F11" i="7"/>
  <c r="F10" i="7"/>
  <c r="F9" i="7"/>
  <c r="F8" i="7"/>
  <c r="F7" i="7"/>
  <c r="F6" i="7"/>
  <c r="F5" i="7"/>
  <c r="F4" i="7"/>
  <c r="E26" i="7"/>
  <c r="E25" i="7"/>
  <c r="E24" i="7"/>
  <c r="E23" i="7"/>
  <c r="E22" i="7"/>
  <c r="E21" i="7"/>
  <c r="E20" i="7"/>
  <c r="E19" i="7"/>
  <c r="E18" i="7"/>
  <c r="E17" i="7"/>
  <c r="E16" i="7"/>
  <c r="E15" i="7"/>
  <c r="E14" i="7"/>
  <c r="E13" i="7"/>
  <c r="E12" i="7"/>
  <c r="E11" i="7"/>
  <c r="E10" i="7"/>
  <c r="E9" i="7"/>
  <c r="E8" i="7"/>
  <c r="E7" i="7"/>
  <c r="E6" i="7"/>
  <c r="E5" i="7"/>
  <c r="E4" i="7"/>
  <c r="C26" i="7"/>
  <c r="C25" i="7"/>
  <c r="C24" i="7"/>
  <c r="C23" i="7"/>
  <c r="C22" i="7"/>
  <c r="C21" i="7"/>
  <c r="C20" i="7"/>
  <c r="C19" i="7"/>
  <c r="C18" i="7"/>
  <c r="C17" i="7"/>
  <c r="C16" i="7"/>
  <c r="C15" i="7"/>
  <c r="C14" i="7"/>
  <c r="C13" i="7"/>
  <c r="C12" i="7"/>
  <c r="C11" i="7"/>
  <c r="C10" i="7"/>
  <c r="C9" i="7"/>
  <c r="C8" i="7"/>
  <c r="C7" i="7"/>
  <c r="C6" i="7"/>
  <c r="C5" i="7"/>
  <c r="C4" i="7"/>
  <c r="B4" i="7"/>
  <c r="B5" i="7"/>
  <c r="B6" i="7"/>
  <c r="B7" i="7"/>
  <c r="B8" i="7"/>
  <c r="B9" i="7"/>
  <c r="B10" i="7"/>
  <c r="B11" i="7"/>
  <c r="B12" i="7"/>
  <c r="B13" i="7"/>
  <c r="B14" i="7"/>
  <c r="B15" i="7"/>
  <c r="B16" i="7"/>
  <c r="B17" i="7"/>
  <c r="B18" i="7"/>
  <c r="B19" i="7"/>
  <c r="B20" i="7"/>
  <c r="B21" i="7"/>
  <c r="B22" i="7"/>
  <c r="B23" i="7"/>
  <c r="B24" i="7"/>
  <c r="B25" i="7"/>
  <c r="B26" i="7"/>
  <c r="D3" i="7"/>
  <c r="E3" i="7" s="1"/>
  <c r="F3" i="7" l="1"/>
  <c r="B3" i="7"/>
  <c r="C3" i="7"/>
  <c r="L25" i="2"/>
  <c r="CL25" i="2" s="1"/>
  <c r="L97" i="2"/>
  <c r="L73" i="2"/>
  <c r="AJ24" i="9" s="1"/>
  <c r="K25" i="2"/>
  <c r="M25" i="2"/>
  <c r="CM25" i="2" s="1"/>
  <c r="M97" i="2"/>
  <c r="M73" i="2"/>
  <c r="N25" i="2"/>
  <c r="BA25" i="2" s="1"/>
  <c r="N97" i="2"/>
  <c r="N73" i="2"/>
  <c r="O25" i="2"/>
  <c r="AB25" i="2"/>
  <c r="O97" i="2"/>
  <c r="O73" i="2"/>
  <c r="BB25" i="2"/>
  <c r="CO25" i="2"/>
  <c r="D4" i="2"/>
  <c r="Q4" i="2" s="1"/>
  <c r="D76" i="2"/>
  <c r="D52" i="2"/>
  <c r="AQ4" i="2" s="1"/>
  <c r="D28" i="2"/>
  <c r="D5" i="2"/>
  <c r="Q5" i="2" s="1"/>
  <c r="C5" i="3" s="1"/>
  <c r="D5" i="3" s="1"/>
  <c r="D77" i="2"/>
  <c r="D6" i="2"/>
  <c r="D78" i="2"/>
  <c r="Q6" i="2"/>
  <c r="C6" i="3" s="1"/>
  <c r="D6" i="3" s="1"/>
  <c r="D7" i="2"/>
  <c r="D79" i="2"/>
  <c r="E6" i="9" s="1"/>
  <c r="D8" i="2"/>
  <c r="Q8" i="2" s="1"/>
  <c r="C8" i="3" s="1"/>
  <c r="D8" i="3" s="1"/>
  <c r="D80" i="2"/>
  <c r="D9" i="2"/>
  <c r="Q9" i="2" s="1"/>
  <c r="C9" i="3" s="1"/>
  <c r="D9" i="3" s="1"/>
  <c r="D81" i="2"/>
  <c r="D10" i="2"/>
  <c r="Q10" i="2" s="1"/>
  <c r="C10" i="3" s="1"/>
  <c r="D10" i="3" s="1"/>
  <c r="D82" i="2"/>
  <c r="D11" i="2"/>
  <c r="D83" i="2"/>
  <c r="D12" i="2"/>
  <c r="D84" i="2"/>
  <c r="D13" i="2"/>
  <c r="D85" i="2"/>
  <c r="Q13" i="2"/>
  <c r="C13" i="3"/>
  <c r="D13" i="3" s="1"/>
  <c r="D14" i="2"/>
  <c r="D86" i="2"/>
  <c r="Q14" i="2"/>
  <c r="C14" i="3" s="1"/>
  <c r="D14" i="3" s="1"/>
  <c r="D15" i="2"/>
  <c r="D87" i="2"/>
  <c r="E14" i="9" s="1"/>
  <c r="D16" i="2"/>
  <c r="D88" i="2"/>
  <c r="D17" i="2"/>
  <c r="Q17" i="2" s="1"/>
  <c r="C17" i="3" s="1"/>
  <c r="D17" i="3" s="1"/>
  <c r="D89" i="2"/>
  <c r="D18" i="2"/>
  <c r="D90" i="2"/>
  <c r="Q18" i="2"/>
  <c r="C18" i="3"/>
  <c r="D18" i="3" s="1"/>
  <c r="D19" i="2"/>
  <c r="D91" i="2"/>
  <c r="D20" i="2"/>
  <c r="D92" i="2"/>
  <c r="D21" i="2"/>
  <c r="D93" i="2"/>
  <c r="Q21" i="2"/>
  <c r="D22" i="2"/>
  <c r="D94" i="2"/>
  <c r="Q22" i="2"/>
  <c r="C22" i="3"/>
  <c r="D22" i="3" s="1"/>
  <c r="D23" i="2"/>
  <c r="D95" i="2"/>
  <c r="D24" i="2"/>
  <c r="Q24" i="2" s="1"/>
  <c r="C24" i="3" s="1"/>
  <c r="D24" i="3" s="1"/>
  <c r="D96" i="2"/>
  <c r="D25" i="2"/>
  <c r="D97" i="2"/>
  <c r="Q25" i="2"/>
  <c r="C25" i="3"/>
  <c r="D25" i="3" s="1"/>
  <c r="D26" i="2"/>
  <c r="D98" i="2"/>
  <c r="Q26" i="2"/>
  <c r="C26" i="3" s="1"/>
  <c r="D26" i="3" s="1"/>
  <c r="D27" i="2"/>
  <c r="D99" i="2"/>
  <c r="A25" i="12"/>
  <c r="A24" i="12"/>
  <c r="A23" i="12"/>
  <c r="A22" i="12"/>
  <c r="A21" i="12"/>
  <c r="A20" i="12"/>
  <c r="A19" i="12"/>
  <c r="A18" i="12"/>
  <c r="A17" i="12"/>
  <c r="A16" i="12"/>
  <c r="A15" i="12"/>
  <c r="A14" i="12"/>
  <c r="A13" i="12"/>
  <c r="A12" i="12"/>
  <c r="A11" i="12"/>
  <c r="A10" i="12"/>
  <c r="A9" i="12"/>
  <c r="A8" i="12"/>
  <c r="A7" i="12"/>
  <c r="A6" i="12"/>
  <c r="A5" i="12"/>
  <c r="A4" i="12"/>
  <c r="F5" i="2"/>
  <c r="AS5" i="2" s="1"/>
  <c r="F53" i="2"/>
  <c r="F29" i="2"/>
  <c r="F77" i="2"/>
  <c r="F6" i="2"/>
  <c r="AS6" i="2" s="1"/>
  <c r="F30" i="2"/>
  <c r="F54" i="2"/>
  <c r="F78" i="2"/>
  <c r="F7" i="2"/>
  <c r="F55" i="2"/>
  <c r="F31" i="2"/>
  <c r="F79" i="2"/>
  <c r="M6" i="9"/>
  <c r="F8" i="2"/>
  <c r="AF8" i="2"/>
  <c r="F32" i="2"/>
  <c r="F56" i="2"/>
  <c r="F80" i="2"/>
  <c r="M7" i="9"/>
  <c r="F9" i="2"/>
  <c r="AS9" i="2"/>
  <c r="F33" i="2"/>
  <c r="AF9" i="2"/>
  <c r="F57" i="2"/>
  <c r="F81" i="2"/>
  <c r="M8" i="9"/>
  <c r="F10" i="2"/>
  <c r="AF10" i="2" s="1"/>
  <c r="F34" i="2"/>
  <c r="F58" i="2"/>
  <c r="AS10" i="2"/>
  <c r="F82" i="2"/>
  <c r="M9" i="9" s="1"/>
  <c r="F11" i="2"/>
  <c r="J10" i="9"/>
  <c r="F35" i="2"/>
  <c r="F59" i="2"/>
  <c r="AS11" i="2"/>
  <c r="F83" i="2"/>
  <c r="F12" i="2"/>
  <c r="F60" i="2"/>
  <c r="AS12" i="2"/>
  <c r="CF12" i="2"/>
  <c r="F36" i="2"/>
  <c r="F84" i="2"/>
  <c r="F13" i="2"/>
  <c r="AF13" i="2"/>
  <c r="F37" i="2"/>
  <c r="F61" i="2"/>
  <c r="AS13" i="2"/>
  <c r="F85" i="2"/>
  <c r="F14" i="2"/>
  <c r="J13" i="9" s="1"/>
  <c r="F38" i="2"/>
  <c r="F62" i="2"/>
  <c r="F86" i="2"/>
  <c r="F15" i="2"/>
  <c r="F63" i="2"/>
  <c r="AS15" i="2"/>
  <c r="CF15" i="2" s="1"/>
  <c r="F39" i="2"/>
  <c r="F87" i="2"/>
  <c r="F16" i="2"/>
  <c r="AS16" i="2" s="1"/>
  <c r="F40" i="2"/>
  <c r="F64" i="2"/>
  <c r="F88" i="2"/>
  <c r="F17" i="2"/>
  <c r="AS17" i="2" s="1"/>
  <c r="F65" i="2"/>
  <c r="F41" i="2"/>
  <c r="K16" i="9" s="1"/>
  <c r="F89" i="2"/>
  <c r="F18" i="2"/>
  <c r="AF18" i="2" s="1"/>
  <c r="F42" i="2"/>
  <c r="F66" i="2"/>
  <c r="AS18" i="2"/>
  <c r="F90" i="2"/>
  <c r="F19" i="2"/>
  <c r="F43" i="2"/>
  <c r="AF19" i="2" s="1"/>
  <c r="F67" i="2"/>
  <c r="AS19" i="2" s="1"/>
  <c r="F91" i="2"/>
  <c r="M18" i="9"/>
  <c r="F20" i="2"/>
  <c r="J19" i="9" s="1"/>
  <c r="F44" i="2"/>
  <c r="F68" i="2"/>
  <c r="F92" i="2"/>
  <c r="F21" i="2"/>
  <c r="J20" i="9"/>
  <c r="F45" i="2"/>
  <c r="F69" i="2"/>
  <c r="AS21" i="2" s="1"/>
  <c r="F93" i="2"/>
  <c r="F22" i="2"/>
  <c r="J21" i="9" s="1"/>
  <c r="F46" i="2"/>
  <c r="F70" i="2"/>
  <c r="L21" i="9" s="1"/>
  <c r="F94" i="2"/>
  <c r="F23" i="2"/>
  <c r="F71" i="2"/>
  <c r="L22" i="9" s="1"/>
  <c r="F47" i="2"/>
  <c r="F95" i="2"/>
  <c r="M22" i="9"/>
  <c r="F24" i="2"/>
  <c r="F72" i="2"/>
  <c r="F48" i="2"/>
  <c r="F96" i="2"/>
  <c r="M23" i="9" s="1"/>
  <c r="F25" i="2"/>
  <c r="F73" i="2"/>
  <c r="AS25" i="2"/>
  <c r="F49" i="2"/>
  <c r="F97" i="2"/>
  <c r="M24" i="9"/>
  <c r="G5" i="2"/>
  <c r="G29" i="2"/>
  <c r="G53" i="2"/>
  <c r="G77" i="2"/>
  <c r="Q4" i="9"/>
  <c r="G6" i="2"/>
  <c r="G30" i="2"/>
  <c r="O5" i="9"/>
  <c r="G54" i="2"/>
  <c r="G78" i="2"/>
  <c r="Q5" i="9"/>
  <c r="G7" i="2"/>
  <c r="N6" i="9"/>
  <c r="G31" i="2"/>
  <c r="G55" i="2"/>
  <c r="AT7" i="2"/>
  <c r="G79" i="2"/>
  <c r="G8" i="2"/>
  <c r="G56" i="2"/>
  <c r="AT8" i="2"/>
  <c r="G32" i="2"/>
  <c r="G80" i="2"/>
  <c r="G9" i="2"/>
  <c r="AG9" i="2"/>
  <c r="N8" i="9"/>
  <c r="G33" i="2"/>
  <c r="G57" i="2"/>
  <c r="G81" i="2"/>
  <c r="G10" i="2"/>
  <c r="G34" i="2"/>
  <c r="O9" i="9"/>
  <c r="G58" i="2"/>
  <c r="AT10" i="2"/>
  <c r="G82" i="2"/>
  <c r="Q9" i="9" s="1"/>
  <c r="G11" i="2"/>
  <c r="G59" i="2"/>
  <c r="G35" i="2"/>
  <c r="O10" i="9" s="1"/>
  <c r="G83" i="2"/>
  <c r="G12" i="2"/>
  <c r="G36" i="2"/>
  <c r="O11" i="9" s="1"/>
  <c r="G60" i="2"/>
  <c r="AT12" i="2"/>
  <c r="G84" i="2"/>
  <c r="G13" i="2"/>
  <c r="G61" i="2"/>
  <c r="AT13" i="2" s="1"/>
  <c r="G37" i="2"/>
  <c r="O12" i="9" s="1"/>
  <c r="G85" i="2"/>
  <c r="G14" i="2"/>
  <c r="AT14" i="2" s="1"/>
  <c r="G62" i="2"/>
  <c r="G38" i="2"/>
  <c r="G86" i="2"/>
  <c r="G15" i="2"/>
  <c r="N14" i="9"/>
  <c r="G39" i="2"/>
  <c r="G63" i="2"/>
  <c r="AT15" i="2" s="1"/>
  <c r="G87" i="2"/>
  <c r="Q14" i="9"/>
  <c r="G16" i="2"/>
  <c r="G40" i="2"/>
  <c r="G64" i="2"/>
  <c r="P15" i="9"/>
  <c r="G88" i="2"/>
  <c r="G17" i="2"/>
  <c r="N16" i="9"/>
  <c r="G41" i="2"/>
  <c r="O16" i="9" s="1"/>
  <c r="G65" i="2"/>
  <c r="G89" i="2"/>
  <c r="G18" i="2"/>
  <c r="G42" i="2"/>
  <c r="O17" i="9" s="1"/>
  <c r="G66" i="2"/>
  <c r="G90" i="2"/>
  <c r="G19" i="2"/>
  <c r="G43" i="2"/>
  <c r="G67" i="2"/>
  <c r="AT19" i="2"/>
  <c r="G91" i="2"/>
  <c r="Q18" i="9" s="1"/>
  <c r="G20" i="2"/>
  <c r="G44" i="2"/>
  <c r="O19" i="9" s="1"/>
  <c r="G68" i="2"/>
  <c r="AT20" i="2"/>
  <c r="G92" i="2"/>
  <c r="Q19" i="9" s="1"/>
  <c r="G21" i="2"/>
  <c r="G45" i="2"/>
  <c r="G69" i="2"/>
  <c r="AT21" i="2" s="1"/>
  <c r="CG21" i="2" s="1"/>
  <c r="G93" i="2"/>
  <c r="Q20" i="9"/>
  <c r="G22" i="2"/>
  <c r="G46" i="2"/>
  <c r="O21" i="9"/>
  <c r="G70" i="2"/>
  <c r="G94" i="2"/>
  <c r="G23" i="2"/>
  <c r="G47" i="2"/>
  <c r="G71" i="2"/>
  <c r="P22" i="9" s="1"/>
  <c r="G95" i="2"/>
  <c r="G24" i="2"/>
  <c r="AT24" i="2" s="1"/>
  <c r="G72" i="2"/>
  <c r="G48" i="2"/>
  <c r="G96" i="2"/>
  <c r="G25" i="2"/>
  <c r="N24" i="9" s="1"/>
  <c r="G49" i="2"/>
  <c r="G73" i="2"/>
  <c r="AT25" i="2"/>
  <c r="G97" i="2"/>
  <c r="H5" i="2"/>
  <c r="H29" i="2"/>
  <c r="AH5" i="2"/>
  <c r="H77" i="2"/>
  <c r="BU5" i="2"/>
  <c r="H53" i="2"/>
  <c r="H6" i="2"/>
  <c r="H30" i="2"/>
  <c r="H54" i="2"/>
  <c r="H78" i="2"/>
  <c r="CH6" i="2"/>
  <c r="H7" i="2"/>
  <c r="AH7" i="2" s="1"/>
  <c r="H79" i="2"/>
  <c r="U7" i="2"/>
  <c r="BH7" i="2"/>
  <c r="H31" i="2"/>
  <c r="H55" i="2"/>
  <c r="AU7" i="2"/>
  <c r="BU7" i="2"/>
  <c r="H8" i="2"/>
  <c r="H32" i="2"/>
  <c r="H56" i="2"/>
  <c r="AU8" i="2"/>
  <c r="H80" i="2"/>
  <c r="H9" i="2"/>
  <c r="U9" i="2" s="1"/>
  <c r="H81" i="2"/>
  <c r="U8" i="9" s="1"/>
  <c r="H33" i="2"/>
  <c r="H57" i="2"/>
  <c r="H10" i="2"/>
  <c r="H58" i="2"/>
  <c r="H34" i="2"/>
  <c r="H82" i="2"/>
  <c r="H11" i="2"/>
  <c r="H83" i="2"/>
  <c r="H35" i="2"/>
  <c r="AH11" i="2"/>
  <c r="H59" i="2"/>
  <c r="H12" i="2"/>
  <c r="H60" i="2"/>
  <c r="H36" i="2"/>
  <c r="H84" i="2"/>
  <c r="U11" i="9" s="1"/>
  <c r="H13" i="2"/>
  <c r="AU13" i="2" s="1"/>
  <c r="H37" i="2"/>
  <c r="H61" i="2"/>
  <c r="H85" i="2"/>
  <c r="H14" i="2"/>
  <c r="AU14" i="2" s="1"/>
  <c r="H38" i="2"/>
  <c r="S13" i="9" s="1"/>
  <c r="H62" i="2"/>
  <c r="T13" i="9"/>
  <c r="H86" i="2"/>
  <c r="H15" i="2"/>
  <c r="H63" i="2"/>
  <c r="T14" i="9" s="1"/>
  <c r="H39" i="2"/>
  <c r="H87" i="2"/>
  <c r="H16" i="2"/>
  <c r="H64" i="2"/>
  <c r="H40" i="2"/>
  <c r="H88" i="2"/>
  <c r="H17" i="2"/>
  <c r="U17" i="2" s="1"/>
  <c r="H41" i="2"/>
  <c r="H65" i="2"/>
  <c r="AU17" i="2"/>
  <c r="H89" i="2"/>
  <c r="H18" i="2"/>
  <c r="H42" i="2"/>
  <c r="S17" i="9"/>
  <c r="H66" i="2"/>
  <c r="H90" i="2"/>
  <c r="U17" i="9"/>
  <c r="H19" i="2"/>
  <c r="H67" i="2"/>
  <c r="H43" i="2"/>
  <c r="H91" i="2"/>
  <c r="U18" i="9"/>
  <c r="H20" i="2"/>
  <c r="H68" i="2"/>
  <c r="AU20" i="2"/>
  <c r="H44" i="2"/>
  <c r="H92" i="2"/>
  <c r="H21" i="2"/>
  <c r="AU21" i="2" s="1"/>
  <c r="H45" i="2"/>
  <c r="H69" i="2"/>
  <c r="H93" i="2"/>
  <c r="U21" i="2"/>
  <c r="H22" i="2"/>
  <c r="H46" i="2"/>
  <c r="H70" i="2"/>
  <c r="H94" i="2"/>
  <c r="H23" i="2"/>
  <c r="AU23" i="2" s="1"/>
  <c r="H71" i="2"/>
  <c r="H47" i="2"/>
  <c r="H95" i="2"/>
  <c r="H24" i="2"/>
  <c r="H72" i="2"/>
  <c r="AU24" i="2"/>
  <c r="H48" i="2"/>
  <c r="H96" i="2"/>
  <c r="H25" i="2"/>
  <c r="U25" i="2" s="1"/>
  <c r="AU25" i="2"/>
  <c r="H49" i="2"/>
  <c r="S24" i="9" s="1"/>
  <c r="H73" i="2"/>
  <c r="H97" i="2"/>
  <c r="U24" i="9"/>
  <c r="I5" i="2"/>
  <c r="I29" i="2"/>
  <c r="I53" i="2"/>
  <c r="X4" i="9" s="1"/>
  <c r="AV5" i="2"/>
  <c r="I77" i="2"/>
  <c r="I6" i="2"/>
  <c r="AV6" i="2" s="1"/>
  <c r="I54" i="2"/>
  <c r="I30" i="2"/>
  <c r="I78" i="2"/>
  <c r="I7" i="2"/>
  <c r="I55" i="2"/>
  <c r="I31" i="2"/>
  <c r="I79" i="2"/>
  <c r="Y6" i="9" s="1"/>
  <c r="I8" i="2"/>
  <c r="AV8" i="2" s="1"/>
  <c r="I32" i="2"/>
  <c r="I56" i="2"/>
  <c r="I80" i="2"/>
  <c r="Y7" i="9"/>
  <c r="I9" i="2"/>
  <c r="I33" i="2"/>
  <c r="I57" i="2"/>
  <c r="X8" i="9"/>
  <c r="AV9" i="2"/>
  <c r="I81" i="2"/>
  <c r="I10" i="2"/>
  <c r="AV10" i="2"/>
  <c r="I58" i="2"/>
  <c r="X9" i="9" s="1"/>
  <c r="I34" i="2"/>
  <c r="I82" i="2"/>
  <c r="I11" i="2"/>
  <c r="AV11" i="2" s="1"/>
  <c r="I59" i="2"/>
  <c r="I35" i="2"/>
  <c r="I83" i="2"/>
  <c r="I12" i="2"/>
  <c r="V12" i="2"/>
  <c r="M12" i="3"/>
  <c r="I36" i="2"/>
  <c r="I60" i="2"/>
  <c r="AV12" i="2"/>
  <c r="I84" i="2"/>
  <c r="I13" i="2"/>
  <c r="I37" i="2"/>
  <c r="W12" i="9"/>
  <c r="I61" i="2"/>
  <c r="I85" i="2"/>
  <c r="Y12" i="9" s="1"/>
  <c r="I14" i="2"/>
  <c r="I62" i="2"/>
  <c r="I38" i="2"/>
  <c r="I86" i="2"/>
  <c r="I15" i="2"/>
  <c r="I63" i="2"/>
  <c r="AV15" i="2"/>
  <c r="I39" i="2"/>
  <c r="I87" i="2"/>
  <c r="I16" i="2"/>
  <c r="AV16" i="2" s="1"/>
  <c r="I40" i="2"/>
  <c r="I64" i="2"/>
  <c r="I88" i="2"/>
  <c r="V16" i="2"/>
  <c r="I17" i="2"/>
  <c r="AV17" i="2"/>
  <c r="I41" i="2"/>
  <c r="I65" i="2"/>
  <c r="I89" i="2"/>
  <c r="Y16" i="9"/>
  <c r="I18" i="2"/>
  <c r="AV18" i="2" s="1"/>
  <c r="I66" i="2"/>
  <c r="I42" i="2"/>
  <c r="I90" i="2"/>
  <c r="I19" i="2"/>
  <c r="AV19" i="2" s="1"/>
  <c r="I67" i="2"/>
  <c r="I43" i="2"/>
  <c r="I91" i="2"/>
  <c r="I20" i="2"/>
  <c r="AV20" i="2"/>
  <c r="I44" i="2"/>
  <c r="W19" i="9"/>
  <c r="I68" i="2"/>
  <c r="I92" i="2"/>
  <c r="V20" i="2"/>
  <c r="I21" i="2"/>
  <c r="I45" i="2"/>
  <c r="I69" i="2"/>
  <c r="X20" i="9"/>
  <c r="AV21" i="2"/>
  <c r="I93" i="2"/>
  <c r="I22" i="2"/>
  <c r="AV22" i="2" s="1"/>
  <c r="I70" i="2"/>
  <c r="X21" i="9"/>
  <c r="I46" i="2"/>
  <c r="I94" i="2"/>
  <c r="I23" i="2"/>
  <c r="I71" i="2"/>
  <c r="I47" i="2"/>
  <c r="I95" i="2"/>
  <c r="I24" i="2"/>
  <c r="I48" i="2"/>
  <c r="I72" i="2"/>
  <c r="I96" i="2"/>
  <c r="I25" i="2"/>
  <c r="AV25" i="2" s="1"/>
  <c r="I49" i="2"/>
  <c r="W24" i="9"/>
  <c r="I73" i="2"/>
  <c r="X24" i="9"/>
  <c r="I97" i="2"/>
  <c r="J5" i="2"/>
  <c r="J53" i="2"/>
  <c r="J29" i="2"/>
  <c r="J77" i="2"/>
  <c r="J6" i="2"/>
  <c r="J54" i="2"/>
  <c r="J30" i="2"/>
  <c r="J78" i="2"/>
  <c r="J7" i="2"/>
  <c r="W7" i="2"/>
  <c r="J31" i="2"/>
  <c r="J55" i="2"/>
  <c r="AB6" i="9"/>
  <c r="AW7" i="2"/>
  <c r="J79" i="2"/>
  <c r="J8" i="2"/>
  <c r="AW8" i="2"/>
  <c r="J32" i="2"/>
  <c r="AA7" i="9" s="1"/>
  <c r="J56" i="2"/>
  <c r="J80" i="2"/>
  <c r="AC7" i="9"/>
  <c r="J9" i="2"/>
  <c r="AW9" i="2"/>
  <c r="J57" i="2"/>
  <c r="J33" i="2"/>
  <c r="J81" i="2"/>
  <c r="J10" i="2"/>
  <c r="J58" i="2"/>
  <c r="AW10" i="2"/>
  <c r="J34" i="2"/>
  <c r="AA9" i="9"/>
  <c r="J82" i="2"/>
  <c r="J11" i="2"/>
  <c r="W11" i="2" s="1"/>
  <c r="J35" i="2"/>
  <c r="J59" i="2"/>
  <c r="AB10" i="9"/>
  <c r="AW11" i="2"/>
  <c r="J83" i="2"/>
  <c r="J12" i="2"/>
  <c r="J36" i="2"/>
  <c r="J60" i="2"/>
  <c r="J84" i="2"/>
  <c r="AC11" i="9"/>
  <c r="J13" i="2"/>
  <c r="AW13" i="2" s="1"/>
  <c r="J61" i="2"/>
  <c r="J37" i="2"/>
  <c r="AA12" i="9"/>
  <c r="J85" i="2"/>
  <c r="J14" i="2"/>
  <c r="J62" i="2"/>
  <c r="AW14" i="2"/>
  <c r="J38" i="2"/>
  <c r="J86" i="2"/>
  <c r="J15" i="2"/>
  <c r="W15" i="2" s="1"/>
  <c r="AW15" i="2"/>
  <c r="J39" i="2"/>
  <c r="AA14" i="9" s="1"/>
  <c r="J63" i="2"/>
  <c r="J87" i="2"/>
  <c r="AC14" i="9" s="1"/>
  <c r="J16" i="2"/>
  <c r="AW16" i="2" s="1"/>
  <c r="J40" i="2"/>
  <c r="J64" i="2"/>
  <c r="J88" i="2"/>
  <c r="J17" i="2"/>
  <c r="AW17" i="2" s="1"/>
  <c r="J65" i="2"/>
  <c r="J41" i="2"/>
  <c r="J89" i="2"/>
  <c r="J18" i="2"/>
  <c r="AW18" i="2" s="1"/>
  <c r="J42" i="2"/>
  <c r="J66" i="2"/>
  <c r="J90" i="2"/>
  <c r="J19" i="2"/>
  <c r="J67" i="2"/>
  <c r="J43" i="2"/>
  <c r="AA18" i="9" s="1"/>
  <c r="J91" i="2"/>
  <c r="AC18" i="9"/>
  <c r="J20" i="2"/>
  <c r="AW20" i="2" s="1"/>
  <c r="J68" i="2"/>
  <c r="J44" i="2"/>
  <c r="AA19" i="9"/>
  <c r="J92" i="2"/>
  <c r="J21" i="2"/>
  <c r="J45" i="2"/>
  <c r="J69" i="2"/>
  <c r="AW21" i="2"/>
  <c r="J93" i="2"/>
  <c r="J22" i="2"/>
  <c r="J70" i="2"/>
  <c r="AB21" i="9" s="1"/>
  <c r="J46" i="2"/>
  <c r="J94" i="2"/>
  <c r="J23" i="2"/>
  <c r="J47" i="2"/>
  <c r="J71" i="2"/>
  <c r="J95" i="2"/>
  <c r="AC22" i="9"/>
  <c r="J24" i="2"/>
  <c r="J48" i="2"/>
  <c r="AA23" i="9"/>
  <c r="J72" i="2"/>
  <c r="AW24" i="2"/>
  <c r="J96" i="2"/>
  <c r="J25" i="2"/>
  <c r="J73" i="2"/>
  <c r="J49" i="2"/>
  <c r="J97" i="2"/>
  <c r="AC24" i="9"/>
  <c r="K5" i="2"/>
  <c r="AX5" i="2" s="1"/>
  <c r="K29" i="2"/>
  <c r="K53" i="2"/>
  <c r="K77" i="2"/>
  <c r="AG4" i="9" s="1"/>
  <c r="K6" i="2"/>
  <c r="K54" i="2"/>
  <c r="AX6" i="2"/>
  <c r="K30" i="2"/>
  <c r="AE5" i="9" s="1"/>
  <c r="K78" i="2"/>
  <c r="K7" i="2"/>
  <c r="AX7" i="2" s="1"/>
  <c r="K55" i="2"/>
  <c r="AF6" i="9" s="1"/>
  <c r="K31" i="2"/>
  <c r="K79" i="2"/>
  <c r="K8" i="2"/>
  <c r="K32" i="2"/>
  <c r="K56" i="2"/>
  <c r="K80" i="2"/>
  <c r="K9" i="2"/>
  <c r="K57" i="2"/>
  <c r="K33" i="2"/>
  <c r="K81" i="2"/>
  <c r="AG8" i="9" s="1"/>
  <c r="K10" i="2"/>
  <c r="X10" i="2"/>
  <c r="K34" i="2"/>
  <c r="K58" i="2"/>
  <c r="AX10" i="2"/>
  <c r="K82" i="2"/>
  <c r="K11" i="2"/>
  <c r="K35" i="2"/>
  <c r="K59" i="2"/>
  <c r="K83" i="2"/>
  <c r="K12" i="2"/>
  <c r="K60" i="2"/>
  <c r="K36" i="2"/>
  <c r="K84" i="2"/>
  <c r="AG11" i="9" s="1"/>
  <c r="K13" i="2"/>
  <c r="K37" i="2"/>
  <c r="K61" i="2"/>
  <c r="AX13" i="2"/>
  <c r="K85" i="2"/>
  <c r="K14" i="2"/>
  <c r="AX14" i="2" s="1"/>
  <c r="K62" i="2"/>
  <c r="AF13" i="9" s="1"/>
  <c r="K38" i="2"/>
  <c r="K86" i="2"/>
  <c r="K15" i="2"/>
  <c r="AX15" i="2" s="1"/>
  <c r="K63" i="2"/>
  <c r="AF14" i="9"/>
  <c r="K39" i="2"/>
  <c r="K87" i="2"/>
  <c r="K16" i="2"/>
  <c r="K40" i="2"/>
  <c r="K64" i="2"/>
  <c r="K88" i="2"/>
  <c r="K17" i="2"/>
  <c r="AX17" i="2" s="1"/>
  <c r="K65" i="2"/>
  <c r="K41" i="2"/>
  <c r="K89" i="2"/>
  <c r="K18" i="2"/>
  <c r="AX18" i="2" s="1"/>
  <c r="K66" i="2"/>
  <c r="K42" i="2"/>
  <c r="K90" i="2"/>
  <c r="K19" i="2"/>
  <c r="AX19" i="2" s="1"/>
  <c r="K43" i="2"/>
  <c r="AE18" i="9"/>
  <c r="K67" i="2"/>
  <c r="K91" i="2"/>
  <c r="CK19" i="2"/>
  <c r="K20" i="2"/>
  <c r="K44" i="2"/>
  <c r="K68" i="2"/>
  <c r="AF19" i="9"/>
  <c r="AX20" i="2"/>
  <c r="K92" i="2"/>
  <c r="K21" i="2"/>
  <c r="K69" i="2"/>
  <c r="AF20" i="9"/>
  <c r="AX21" i="2"/>
  <c r="K45" i="2"/>
  <c r="K93" i="2"/>
  <c r="K22" i="2"/>
  <c r="K70" i="2"/>
  <c r="K46" i="2"/>
  <c r="K94" i="2"/>
  <c r="K23" i="2"/>
  <c r="K47" i="2"/>
  <c r="K71" i="2"/>
  <c r="K95" i="2"/>
  <c r="AG22" i="9"/>
  <c r="K24" i="2"/>
  <c r="K48" i="2"/>
  <c r="K72" i="2"/>
  <c r="AF23" i="9"/>
  <c r="AX24" i="2"/>
  <c r="K96" i="2"/>
  <c r="K73" i="2"/>
  <c r="AX25" i="2"/>
  <c r="K49" i="2"/>
  <c r="K97" i="2"/>
  <c r="L5" i="2"/>
  <c r="L29" i="2"/>
  <c r="AI4" i="9" s="1"/>
  <c r="L53" i="2"/>
  <c r="L77" i="2"/>
  <c r="L6" i="2"/>
  <c r="AY6" i="2" s="1"/>
  <c r="L30" i="2"/>
  <c r="L54" i="2"/>
  <c r="L78" i="2"/>
  <c r="L7" i="2"/>
  <c r="L55" i="2"/>
  <c r="L31" i="2"/>
  <c r="L79" i="2"/>
  <c r="AK6" i="9" s="1"/>
  <c r="L8" i="2"/>
  <c r="L32" i="2"/>
  <c r="L56" i="2"/>
  <c r="L80" i="2"/>
  <c r="L9" i="2"/>
  <c r="L33" i="2"/>
  <c r="AL9" i="2"/>
  <c r="L57" i="2"/>
  <c r="AY9" i="2"/>
  <c r="L81" i="2"/>
  <c r="BY9" i="2"/>
  <c r="L10" i="2"/>
  <c r="AY10" i="2" s="1"/>
  <c r="L34" i="2"/>
  <c r="L58" i="2"/>
  <c r="L82" i="2"/>
  <c r="L11" i="2"/>
  <c r="L59" i="2"/>
  <c r="AY11" i="2"/>
  <c r="L35" i="2"/>
  <c r="AI10" i="9" s="1"/>
  <c r="L83" i="2"/>
  <c r="L12" i="2"/>
  <c r="L36" i="2"/>
  <c r="L60" i="2"/>
  <c r="AJ11" i="9"/>
  <c r="AY12" i="2"/>
  <c r="L84" i="2"/>
  <c r="L13" i="2"/>
  <c r="L85" i="2"/>
  <c r="L37" i="2"/>
  <c r="L61" i="2"/>
  <c r="L14" i="2"/>
  <c r="AY14" i="2"/>
  <c r="L62" i="2"/>
  <c r="L38" i="2"/>
  <c r="L86" i="2"/>
  <c r="L15" i="2"/>
  <c r="AY15" i="2" s="1"/>
  <c r="L39" i="2"/>
  <c r="L63" i="2"/>
  <c r="L87" i="2"/>
  <c r="L16" i="2"/>
  <c r="AY16" i="2" s="1"/>
  <c r="L64" i="2"/>
  <c r="L40" i="2"/>
  <c r="L88" i="2"/>
  <c r="L17" i="2"/>
  <c r="L89" i="2"/>
  <c r="L41" i="2"/>
  <c r="AL17" i="2"/>
  <c r="L65" i="2"/>
  <c r="L18" i="2"/>
  <c r="L42" i="2"/>
  <c r="L66" i="2"/>
  <c r="L90" i="2"/>
  <c r="L19" i="2"/>
  <c r="L67" i="2"/>
  <c r="L43" i="2"/>
  <c r="AI18" i="9" s="1"/>
  <c r="L91" i="2"/>
  <c r="L20" i="2"/>
  <c r="CL20" i="2" s="1"/>
  <c r="L44" i="2"/>
  <c r="L68" i="2"/>
  <c r="AJ19" i="9"/>
  <c r="L92" i="2"/>
  <c r="L21" i="2"/>
  <c r="L93" i="2"/>
  <c r="L45" i="2"/>
  <c r="AL21" i="2"/>
  <c r="L69" i="2"/>
  <c r="L22" i="2"/>
  <c r="L46" i="2"/>
  <c r="L70" i="2"/>
  <c r="L94" i="2"/>
  <c r="L23" i="2"/>
  <c r="L71" i="2"/>
  <c r="L47" i="2"/>
  <c r="AI22" i="9" s="1"/>
  <c r="L95" i="2"/>
  <c r="AK22" i="9"/>
  <c r="L24" i="2"/>
  <c r="L48" i="2"/>
  <c r="L72" i="2"/>
  <c r="AY24" i="2"/>
  <c r="L96" i="2"/>
  <c r="L49" i="2"/>
  <c r="M5" i="2"/>
  <c r="AZ5" i="2"/>
  <c r="M53" i="2"/>
  <c r="M29" i="2"/>
  <c r="M77" i="2"/>
  <c r="M6" i="2"/>
  <c r="M30" i="2"/>
  <c r="M54" i="2"/>
  <c r="M78" i="2"/>
  <c r="M7" i="2"/>
  <c r="AZ7" i="2" s="1"/>
  <c r="M55" i="2"/>
  <c r="M31" i="2"/>
  <c r="M79" i="2"/>
  <c r="M8" i="2"/>
  <c r="M80" i="2"/>
  <c r="Z8" i="2"/>
  <c r="M32" i="2"/>
  <c r="AM8" i="2"/>
  <c r="M56" i="2"/>
  <c r="AZ8" i="2"/>
  <c r="BZ8" i="2"/>
  <c r="M9" i="2"/>
  <c r="M33" i="2"/>
  <c r="M57" i="2"/>
  <c r="AZ9" i="2"/>
  <c r="M81" i="2"/>
  <c r="M10" i="2"/>
  <c r="AZ10" i="2"/>
  <c r="M58" i="2"/>
  <c r="M34" i="2"/>
  <c r="M82" i="2"/>
  <c r="M11" i="2"/>
  <c r="AZ11" i="2" s="1"/>
  <c r="M35" i="2"/>
  <c r="M59" i="2"/>
  <c r="M83" i="2"/>
  <c r="M12" i="2"/>
  <c r="Z12" i="2" s="1"/>
  <c r="M84" i="2"/>
  <c r="M36" i="2"/>
  <c r="M60" i="2"/>
  <c r="M13" i="2"/>
  <c r="M61" i="2"/>
  <c r="AZ13" i="2"/>
  <c r="M37" i="2"/>
  <c r="M85" i="2"/>
  <c r="M14" i="2"/>
  <c r="AZ14" i="2"/>
  <c r="M38" i="2"/>
  <c r="M62" i="2"/>
  <c r="M86" i="2"/>
  <c r="AO13" i="9"/>
  <c r="M15" i="2"/>
  <c r="AZ15" i="2" s="1"/>
  <c r="M63" i="2"/>
  <c r="M39" i="2"/>
  <c r="M87" i="2"/>
  <c r="AO14" i="9" s="1"/>
  <c r="M16" i="2"/>
  <c r="M88" i="2"/>
  <c r="Z16" i="2"/>
  <c r="U16" i="3" s="1"/>
  <c r="M40" i="2"/>
  <c r="AM15" i="9"/>
  <c r="AM16" i="2"/>
  <c r="M64" i="2"/>
  <c r="AZ16" i="2"/>
  <c r="BZ16" i="2"/>
  <c r="M17" i="2"/>
  <c r="AZ17" i="2" s="1"/>
  <c r="M41" i="2"/>
  <c r="M65" i="2"/>
  <c r="M89" i="2"/>
  <c r="M18" i="2"/>
  <c r="M66" i="2"/>
  <c r="AZ18" i="2"/>
  <c r="M42" i="2"/>
  <c r="M90" i="2"/>
  <c r="M19" i="2"/>
  <c r="M43" i="2"/>
  <c r="M67" i="2"/>
  <c r="M91" i="2"/>
  <c r="M20" i="2"/>
  <c r="M92" i="2"/>
  <c r="AO19" i="9"/>
  <c r="M44" i="2"/>
  <c r="AM19" i="9" s="1"/>
  <c r="M68" i="2"/>
  <c r="M21" i="2"/>
  <c r="M69" i="2"/>
  <c r="M45" i="2"/>
  <c r="M93" i="2"/>
  <c r="AO20" i="9" s="1"/>
  <c r="M22" i="2"/>
  <c r="M46" i="2"/>
  <c r="M70" i="2"/>
  <c r="AZ22" i="2"/>
  <c r="M94" i="2"/>
  <c r="M23" i="2"/>
  <c r="CM23" i="2"/>
  <c r="M71" i="2"/>
  <c r="AZ23" i="2"/>
  <c r="M47" i="2"/>
  <c r="M95" i="2"/>
  <c r="AO22" i="9" s="1"/>
  <c r="M24" i="2"/>
  <c r="M96" i="2"/>
  <c r="M48" i="2"/>
  <c r="M72" i="2"/>
  <c r="AN23" i="9" s="1"/>
  <c r="M49" i="2"/>
  <c r="N5" i="2"/>
  <c r="N29" i="2"/>
  <c r="N53" i="2"/>
  <c r="AR4" i="9" s="1"/>
  <c r="N77" i="2"/>
  <c r="AS4" i="9" s="1"/>
  <c r="N6" i="2"/>
  <c r="N54" i="2"/>
  <c r="N30" i="2"/>
  <c r="AQ5" i="9" s="1"/>
  <c r="N78" i="2"/>
  <c r="AS5" i="9" s="1"/>
  <c r="CN6" i="2"/>
  <c r="N7" i="2"/>
  <c r="N79" i="2"/>
  <c r="AS6" i="9" s="1"/>
  <c r="AA7" i="2"/>
  <c r="N31" i="2"/>
  <c r="AQ6" i="9" s="1"/>
  <c r="N55" i="2"/>
  <c r="N8" i="2"/>
  <c r="N56" i="2"/>
  <c r="AR7" i="9" s="1"/>
  <c r="N32" i="2"/>
  <c r="N80" i="2"/>
  <c r="N9" i="2"/>
  <c r="N33" i="2"/>
  <c r="N57" i="2"/>
  <c r="N81" i="2"/>
  <c r="AS8" i="9" s="1"/>
  <c r="N10" i="2"/>
  <c r="CN10" i="2" s="1"/>
  <c r="N58" i="2"/>
  <c r="BA10" i="2"/>
  <c r="N34" i="2"/>
  <c r="AQ9" i="9" s="1"/>
  <c r="N82" i="2"/>
  <c r="AS9" i="9" s="1"/>
  <c r="N11" i="2"/>
  <c r="N83" i="2"/>
  <c r="AA11" i="2"/>
  <c r="N35" i="2"/>
  <c r="AQ10" i="9" s="1"/>
  <c r="N59" i="2"/>
  <c r="N12" i="2"/>
  <c r="N60" i="2"/>
  <c r="AR11" i="9" s="1"/>
  <c r="N36" i="2"/>
  <c r="N84" i="2"/>
  <c r="AS11" i="9" s="1"/>
  <c r="N13" i="2"/>
  <c r="N37" i="2"/>
  <c r="N61" i="2"/>
  <c r="BA13" i="2"/>
  <c r="N85" i="2"/>
  <c r="AS12" i="9" s="1"/>
  <c r="N14" i="2"/>
  <c r="BA14" i="2" s="1"/>
  <c r="N62" i="2"/>
  <c r="N38" i="2"/>
  <c r="N86" i="2"/>
  <c r="N15" i="2"/>
  <c r="N87" i="2"/>
  <c r="AS14" i="9" s="1"/>
  <c r="N39" i="2"/>
  <c r="AQ14" i="9" s="1"/>
  <c r="N63" i="2"/>
  <c r="AR14" i="9"/>
  <c r="N16" i="2"/>
  <c r="N40" i="2"/>
  <c r="AQ15" i="9" s="1"/>
  <c r="N64" i="2"/>
  <c r="AR15" i="9"/>
  <c r="BA16" i="2"/>
  <c r="N88" i="2"/>
  <c r="N17" i="2"/>
  <c r="N65" i="2"/>
  <c r="N41" i="2"/>
  <c r="N89" i="2"/>
  <c r="AS16" i="9" s="1"/>
  <c r="N18" i="2"/>
  <c r="BA18" i="2" s="1"/>
  <c r="N42" i="2"/>
  <c r="N66" i="2"/>
  <c r="N90" i="2"/>
  <c r="N19" i="2"/>
  <c r="N91" i="2"/>
  <c r="AS18" i="9" s="1"/>
  <c r="N43" i="2"/>
  <c r="AQ18" i="9" s="1"/>
  <c r="N67" i="2"/>
  <c r="AR18" i="9"/>
  <c r="N20" i="2"/>
  <c r="N44" i="2"/>
  <c r="AQ19" i="9" s="1"/>
  <c r="N68" i="2"/>
  <c r="AR19" i="9"/>
  <c r="BA20" i="2"/>
  <c r="N92" i="2"/>
  <c r="N21" i="2"/>
  <c r="N69" i="2"/>
  <c r="AR20" i="9" s="1"/>
  <c r="N45" i="2"/>
  <c r="N93" i="2"/>
  <c r="AS20" i="9"/>
  <c r="N22" i="2"/>
  <c r="N46" i="2"/>
  <c r="AQ21" i="9" s="1"/>
  <c r="N70" i="2"/>
  <c r="N94" i="2"/>
  <c r="AS21" i="9" s="1"/>
  <c r="N23" i="2"/>
  <c r="N95" i="2"/>
  <c r="AA23" i="2"/>
  <c r="N47" i="2"/>
  <c r="AQ22" i="9" s="1"/>
  <c r="AN23" i="2"/>
  <c r="N71" i="2"/>
  <c r="BA23" i="2"/>
  <c r="CA23" i="2"/>
  <c r="N24" i="2"/>
  <c r="N48" i="2"/>
  <c r="AQ23" i="9" s="1"/>
  <c r="N72" i="2"/>
  <c r="AR23" i="9"/>
  <c r="BA24" i="2"/>
  <c r="N96" i="2"/>
  <c r="N49" i="2"/>
  <c r="O5" i="2"/>
  <c r="BB5" i="2" s="1"/>
  <c r="O29" i="2"/>
  <c r="O53" i="2"/>
  <c r="O77" i="2"/>
  <c r="AW4" i="9"/>
  <c r="O6" i="2"/>
  <c r="BB6" i="2" s="1"/>
  <c r="O78" i="2"/>
  <c r="AW5" i="9"/>
  <c r="AB6" i="2"/>
  <c r="O30" i="2"/>
  <c r="AU5" i="9" s="1"/>
  <c r="AO6" i="2"/>
  <c r="O54" i="2"/>
  <c r="AV5" i="9" s="1"/>
  <c r="CB6" i="2"/>
  <c r="O7" i="2"/>
  <c r="BB7" i="2" s="1"/>
  <c r="O31" i="2"/>
  <c r="AU6" i="9" s="1"/>
  <c r="O55" i="2"/>
  <c r="AV6" i="9"/>
  <c r="O79" i="2"/>
  <c r="O8" i="2"/>
  <c r="O56" i="2"/>
  <c r="AV7" i="9" s="1"/>
  <c r="O32" i="2"/>
  <c r="O80" i="2"/>
  <c r="AW7" i="9"/>
  <c r="O9" i="2"/>
  <c r="O33" i="2"/>
  <c r="O57" i="2"/>
  <c r="BB9" i="2"/>
  <c r="O81" i="2"/>
  <c r="AW8" i="9" s="1"/>
  <c r="O10" i="2"/>
  <c r="O82" i="2"/>
  <c r="AW9" i="9" s="1"/>
  <c r="O34" i="2"/>
  <c r="AU9" i="9" s="1"/>
  <c r="O58" i="2"/>
  <c r="AV9" i="9"/>
  <c r="BB10" i="2"/>
  <c r="O11" i="2"/>
  <c r="O35" i="2"/>
  <c r="O59" i="2"/>
  <c r="AV10" i="9"/>
  <c r="BB11" i="2"/>
  <c r="O83" i="2"/>
  <c r="O12" i="2"/>
  <c r="O60" i="2"/>
  <c r="AV11" i="9" s="1"/>
  <c r="O36" i="2"/>
  <c r="O84" i="2"/>
  <c r="AW11" i="9"/>
  <c r="O13" i="2"/>
  <c r="O37" i="2"/>
  <c r="AU12" i="9" s="1"/>
  <c r="O61" i="2"/>
  <c r="BB13" i="2"/>
  <c r="O85" i="2"/>
  <c r="AW12" i="9" s="1"/>
  <c r="O14" i="2"/>
  <c r="AO14" i="2" s="1"/>
  <c r="O86" i="2"/>
  <c r="AW13" i="9"/>
  <c r="O38" i="2"/>
  <c r="AU13" i="9" s="1"/>
  <c r="O62" i="2"/>
  <c r="AV13" i="9"/>
  <c r="O15" i="2"/>
  <c r="O39" i="2"/>
  <c r="AU14" i="9" s="1"/>
  <c r="O63" i="2"/>
  <c r="AV14" i="9" s="1"/>
  <c r="BB15" i="2"/>
  <c r="O87" i="2"/>
  <c r="O16" i="2"/>
  <c r="O64" i="2"/>
  <c r="O40" i="2"/>
  <c r="O88" i="2"/>
  <c r="AW15" i="9"/>
  <c r="O17" i="2"/>
  <c r="O41" i="2"/>
  <c r="O65" i="2"/>
  <c r="BB17" i="2"/>
  <c r="O89" i="2"/>
  <c r="AW16" i="9"/>
  <c r="O18" i="2"/>
  <c r="AB18" i="2" s="1"/>
  <c r="O90" i="2"/>
  <c r="O42" i="2"/>
  <c r="AU17" i="9" s="1"/>
  <c r="O66" i="2"/>
  <c r="AV17" i="9" s="1"/>
  <c r="O19" i="2"/>
  <c r="BB19" i="2" s="1"/>
  <c r="O67" i="2"/>
  <c r="AV18" i="9"/>
  <c r="O43" i="2"/>
  <c r="AU18" i="9" s="1"/>
  <c r="O91" i="2"/>
  <c r="O20" i="2"/>
  <c r="O44" i="2"/>
  <c r="AU19" i="9" s="1"/>
  <c r="O68" i="2"/>
  <c r="O92" i="2"/>
  <c r="O21" i="2"/>
  <c r="O69" i="2"/>
  <c r="AV20" i="9"/>
  <c r="O45" i="2"/>
  <c r="O93" i="2"/>
  <c r="O22" i="2"/>
  <c r="O94" i="2"/>
  <c r="O46" i="2"/>
  <c r="AU21" i="9"/>
  <c r="O70" i="2"/>
  <c r="O23" i="2"/>
  <c r="O47" i="2"/>
  <c r="O71" i="2"/>
  <c r="AV22" i="9" s="1"/>
  <c r="O95" i="2"/>
  <c r="O24" i="2"/>
  <c r="O72" i="2"/>
  <c r="AV23" i="9" s="1"/>
  <c r="BB24" i="2"/>
  <c r="O48" i="2"/>
  <c r="AU23" i="9"/>
  <c r="O96" i="2"/>
  <c r="O49" i="2"/>
  <c r="O4" i="2"/>
  <c r="O76" i="2"/>
  <c r="O28" i="2"/>
  <c r="AU3" i="9"/>
  <c r="O52" i="2"/>
  <c r="AV3" i="9"/>
  <c r="N4" i="2"/>
  <c r="BA4" i="2" s="1"/>
  <c r="N52" i="2"/>
  <c r="N28" i="2"/>
  <c r="N76" i="2"/>
  <c r="AS3" i="9"/>
  <c r="M4" i="2"/>
  <c r="M28" i="2"/>
  <c r="M52" i="2"/>
  <c r="AN3" i="9"/>
  <c r="AZ4" i="2"/>
  <c r="M76" i="2"/>
  <c r="L4" i="2"/>
  <c r="L28" i="2"/>
  <c r="AI3" i="9" s="1"/>
  <c r="L52" i="2"/>
  <c r="L76" i="2"/>
  <c r="AK3" i="9"/>
  <c r="K4" i="2"/>
  <c r="K28" i="2"/>
  <c r="AE3" i="9" s="1"/>
  <c r="AK4" i="2"/>
  <c r="K52" i="2"/>
  <c r="AX4" i="2"/>
  <c r="K76" i="2"/>
  <c r="AG3" i="9"/>
  <c r="BX4" i="2"/>
  <c r="J4" i="2"/>
  <c r="AW4" i="2" s="1"/>
  <c r="J52" i="2"/>
  <c r="J28" i="2"/>
  <c r="J76" i="2"/>
  <c r="I4" i="2"/>
  <c r="AI4" i="2" s="1"/>
  <c r="I76" i="2"/>
  <c r="Y3" i="9" s="1"/>
  <c r="V4" i="2"/>
  <c r="I28" i="2"/>
  <c r="W3" i="9"/>
  <c r="I52" i="2"/>
  <c r="X3" i="9" s="1"/>
  <c r="AV4" i="2"/>
  <c r="H4" i="2"/>
  <c r="AU4" i="2" s="1"/>
  <c r="H28" i="2"/>
  <c r="S3" i="9"/>
  <c r="H52" i="2"/>
  <c r="T3" i="9"/>
  <c r="H76" i="2"/>
  <c r="G4" i="2"/>
  <c r="G52" i="2"/>
  <c r="G28" i="2"/>
  <c r="G76" i="2"/>
  <c r="F4" i="2"/>
  <c r="F28" i="2"/>
  <c r="K3" i="9" s="1"/>
  <c r="F52" i="2"/>
  <c r="L3" i="9" s="1"/>
  <c r="AS4" i="2"/>
  <c r="F76" i="2"/>
  <c r="M3" i="9"/>
  <c r="E5" i="2"/>
  <c r="E29" i="2"/>
  <c r="E53" i="2"/>
  <c r="E77" i="2"/>
  <c r="I4" i="9" s="1"/>
  <c r="E6" i="2"/>
  <c r="E30" i="2"/>
  <c r="G5" i="9"/>
  <c r="E54" i="2"/>
  <c r="E78" i="2"/>
  <c r="I5" i="9" s="1"/>
  <c r="E7" i="2"/>
  <c r="AR7" i="2" s="1"/>
  <c r="E31" i="2"/>
  <c r="E55" i="2"/>
  <c r="E79" i="2"/>
  <c r="E8" i="2"/>
  <c r="E56" i="2"/>
  <c r="AR8" i="2" s="1"/>
  <c r="CE8" i="2" s="1"/>
  <c r="E32" i="2"/>
  <c r="E80" i="2"/>
  <c r="E9" i="2"/>
  <c r="F8" i="9"/>
  <c r="E33" i="2"/>
  <c r="E57" i="2"/>
  <c r="AR9" i="2" s="1"/>
  <c r="E81" i="2"/>
  <c r="I8" i="9" s="1"/>
  <c r="E10" i="2"/>
  <c r="AE10" i="2" s="1"/>
  <c r="BR10" i="2" s="1"/>
  <c r="E34" i="2"/>
  <c r="E58" i="2"/>
  <c r="E82" i="2"/>
  <c r="E11" i="2"/>
  <c r="AR11" i="2" s="1"/>
  <c r="E59" i="2"/>
  <c r="H10" i="9"/>
  <c r="E35" i="2"/>
  <c r="E83" i="2"/>
  <c r="E12" i="2"/>
  <c r="E36" i="2"/>
  <c r="G11" i="9"/>
  <c r="E60" i="2"/>
  <c r="H11" i="9"/>
  <c r="E84" i="2"/>
  <c r="I11" i="9"/>
  <c r="E13" i="2"/>
  <c r="E37" i="2"/>
  <c r="G12" i="9" s="1"/>
  <c r="E61" i="2"/>
  <c r="E85" i="2"/>
  <c r="I12" i="9"/>
  <c r="E14" i="2"/>
  <c r="AE14" i="2" s="1"/>
  <c r="BR14" i="2" s="1"/>
  <c r="E38" i="2"/>
  <c r="E62" i="2"/>
  <c r="E86" i="2"/>
  <c r="E15" i="2"/>
  <c r="E63" i="2"/>
  <c r="E39" i="2"/>
  <c r="E87" i="2"/>
  <c r="I14" i="9"/>
  <c r="E16" i="2"/>
  <c r="E40" i="2"/>
  <c r="E64" i="2"/>
  <c r="E88" i="2"/>
  <c r="I15" i="9" s="1"/>
  <c r="E17" i="2"/>
  <c r="AR17" i="2" s="1"/>
  <c r="E65" i="2"/>
  <c r="E41" i="2"/>
  <c r="G16" i="9"/>
  <c r="E89" i="2"/>
  <c r="E18" i="2"/>
  <c r="AE18" i="2" s="1"/>
  <c r="BR18" i="2" s="1"/>
  <c r="E42" i="2"/>
  <c r="G17" i="9"/>
  <c r="E66" i="2"/>
  <c r="AR18" i="2"/>
  <c r="E90" i="2"/>
  <c r="I17" i="9"/>
  <c r="E19" i="2"/>
  <c r="E43" i="2"/>
  <c r="E67" i="2"/>
  <c r="E91" i="2"/>
  <c r="I18" i="9" s="1"/>
  <c r="E20" i="2"/>
  <c r="E44" i="2"/>
  <c r="G19" i="9"/>
  <c r="E68" i="2"/>
  <c r="AR20" i="2"/>
  <c r="E92" i="2"/>
  <c r="E21" i="2"/>
  <c r="F20" i="9" s="1"/>
  <c r="E45" i="2"/>
  <c r="G20" i="9" s="1"/>
  <c r="E69" i="2"/>
  <c r="E93" i="2"/>
  <c r="E22" i="2"/>
  <c r="E46" i="2"/>
  <c r="E70" i="2"/>
  <c r="E94" i="2"/>
  <c r="E23" i="2"/>
  <c r="E71" i="2"/>
  <c r="AR23" i="2"/>
  <c r="E47" i="2"/>
  <c r="E95" i="2"/>
  <c r="I22" i="9" s="1"/>
  <c r="E24" i="2"/>
  <c r="AE24" i="2" s="1"/>
  <c r="E48" i="2"/>
  <c r="E72" i="2"/>
  <c r="E96" i="2"/>
  <c r="I23" i="9" s="1"/>
  <c r="E25" i="2"/>
  <c r="R25" i="2" s="1"/>
  <c r="E49" i="2"/>
  <c r="G24" i="9"/>
  <c r="E73" i="2"/>
  <c r="E97" i="2"/>
  <c r="E4" i="2"/>
  <c r="E28" i="2"/>
  <c r="E52" i="2"/>
  <c r="H3" i="9" s="1"/>
  <c r="E76" i="2"/>
  <c r="I3" i="9" s="1"/>
  <c r="I27" i="2"/>
  <c r="AI27" i="2" s="1"/>
  <c r="I75" i="2"/>
  <c r="J27" i="2"/>
  <c r="J75" i="2"/>
  <c r="K27" i="2"/>
  <c r="K75" i="2"/>
  <c r="L27" i="2"/>
  <c r="L75" i="2"/>
  <c r="AJ26" i="9" s="1"/>
  <c r="M27" i="2"/>
  <c r="M75" i="2"/>
  <c r="N27" i="2"/>
  <c r="AP26" i="9" s="1"/>
  <c r="N75" i="2"/>
  <c r="AR26" i="9" s="1"/>
  <c r="O27" i="2"/>
  <c r="O75" i="2"/>
  <c r="O26" i="2"/>
  <c r="AB26" i="2" s="1"/>
  <c r="O50" i="2"/>
  <c r="AU25" i="9"/>
  <c r="I26" i="2"/>
  <c r="I50" i="2"/>
  <c r="J26" i="2"/>
  <c r="W26" i="2"/>
  <c r="O26" i="3" s="1"/>
  <c r="P26" i="3" s="1"/>
  <c r="J74" i="2"/>
  <c r="J50" i="2"/>
  <c r="K26" i="2"/>
  <c r="K50" i="2"/>
  <c r="L26" i="2"/>
  <c r="L50" i="2"/>
  <c r="M26" i="2"/>
  <c r="CM26" i="2" s="1"/>
  <c r="M50" i="2"/>
  <c r="N26" i="2"/>
  <c r="DA26" i="2"/>
  <c r="N50" i="2"/>
  <c r="AQ25" i="9"/>
  <c r="AN26" i="2"/>
  <c r="W26" i="12"/>
  <c r="D49" i="2"/>
  <c r="AD25" i="2"/>
  <c r="D73" i="2"/>
  <c r="E23" i="9"/>
  <c r="D48" i="2"/>
  <c r="AD24" i="2"/>
  <c r="D72" i="2"/>
  <c r="D23" i="9"/>
  <c r="D47" i="2"/>
  <c r="AD23" i="2"/>
  <c r="D71" i="2"/>
  <c r="E21" i="9"/>
  <c r="D46" i="2"/>
  <c r="AD22" i="2"/>
  <c r="D70" i="2"/>
  <c r="D21" i="9"/>
  <c r="D45" i="2"/>
  <c r="AD21" i="2"/>
  <c r="D69" i="2"/>
  <c r="E19" i="9"/>
  <c r="D44" i="2"/>
  <c r="D68" i="2"/>
  <c r="D19" i="9" s="1"/>
  <c r="D43" i="2"/>
  <c r="AD19" i="2" s="1"/>
  <c r="BQ19" i="2" s="1"/>
  <c r="D67" i="2"/>
  <c r="E17" i="9"/>
  <c r="D42" i="2"/>
  <c r="AD18" i="2" s="1"/>
  <c r="D66" i="2"/>
  <c r="D17" i="9" s="1"/>
  <c r="D41" i="2"/>
  <c r="AD17" i="2" s="1"/>
  <c r="D65" i="2"/>
  <c r="E15" i="9"/>
  <c r="D40" i="2"/>
  <c r="D64" i="2"/>
  <c r="D15" i="9"/>
  <c r="D39" i="2"/>
  <c r="AD15" i="2"/>
  <c r="D63" i="2"/>
  <c r="E13" i="9"/>
  <c r="D38" i="2"/>
  <c r="AD14" i="2"/>
  <c r="BQ14" i="2" s="1"/>
  <c r="D62" i="2"/>
  <c r="D13" i="9" s="1"/>
  <c r="D37" i="2"/>
  <c r="AD13" i="2" s="1"/>
  <c r="D61" i="2"/>
  <c r="E11" i="9"/>
  <c r="D36" i="2"/>
  <c r="AD12" i="2" s="1"/>
  <c r="D60" i="2"/>
  <c r="D11" i="9" s="1"/>
  <c r="D35" i="2"/>
  <c r="D59" i="2"/>
  <c r="E9" i="9"/>
  <c r="D34" i="2"/>
  <c r="AD10" i="2"/>
  <c r="D58" i="2"/>
  <c r="D9" i="9"/>
  <c r="D33" i="2"/>
  <c r="AD9" i="2"/>
  <c r="BQ9" i="2" s="1"/>
  <c r="D57" i="2"/>
  <c r="E7" i="9"/>
  <c r="D32" i="2"/>
  <c r="AD8" i="2" s="1"/>
  <c r="BQ8" i="2" s="1"/>
  <c r="D56" i="2"/>
  <c r="D7" i="9"/>
  <c r="D31" i="2"/>
  <c r="AD7" i="2"/>
  <c r="D55" i="2"/>
  <c r="E5" i="9"/>
  <c r="D30" i="2"/>
  <c r="AD6" i="2"/>
  <c r="D54" i="2"/>
  <c r="D5" i="9"/>
  <c r="D29" i="2"/>
  <c r="AD5" i="2"/>
  <c r="D53" i="2"/>
  <c r="E3" i="9"/>
  <c r="D3" i="9"/>
  <c r="H27" i="2"/>
  <c r="U27" i="2" s="1"/>
  <c r="H75" i="2"/>
  <c r="T26" i="9" s="1"/>
  <c r="AU27" i="2"/>
  <c r="E27" i="2"/>
  <c r="E75" i="2"/>
  <c r="F27" i="2"/>
  <c r="F75" i="2"/>
  <c r="AS27" i="2" s="1"/>
  <c r="G27" i="2"/>
  <c r="G75" i="2"/>
  <c r="P26" i="9"/>
  <c r="H26" i="2"/>
  <c r="AH26" i="2" s="1"/>
  <c r="K26" i="12" s="1"/>
  <c r="H50" i="2"/>
  <c r="B25" i="9"/>
  <c r="D50" i="2"/>
  <c r="C25" i="9"/>
  <c r="D51" i="2"/>
  <c r="C26" i="9"/>
  <c r="D74" i="2"/>
  <c r="D25" i="9"/>
  <c r="D75" i="2"/>
  <c r="E25" i="9"/>
  <c r="F26" i="2"/>
  <c r="F74" i="2"/>
  <c r="L25" i="9" s="1"/>
  <c r="H74" i="2"/>
  <c r="T25" i="9" s="1"/>
  <c r="AU26" i="2"/>
  <c r="H98" i="2"/>
  <c r="U25" i="9"/>
  <c r="CH26" i="2"/>
  <c r="BU26" i="2"/>
  <c r="F99" i="2"/>
  <c r="H99" i="2"/>
  <c r="J99" i="2"/>
  <c r="AC26" i="9" s="1"/>
  <c r="W27" i="2"/>
  <c r="BJ27" i="2" s="1"/>
  <c r="G26" i="2"/>
  <c r="G50" i="2"/>
  <c r="O25" i="9"/>
  <c r="F50" i="2"/>
  <c r="G74" i="2"/>
  <c r="E26" i="2"/>
  <c r="E50" i="2"/>
  <c r="K7" i="3"/>
  <c r="L7" i="3"/>
  <c r="O11" i="3"/>
  <c r="P11" i="3"/>
  <c r="N12" i="3"/>
  <c r="O15" i="3"/>
  <c r="P15" i="3" s="1"/>
  <c r="M16" i="3"/>
  <c r="N16" i="3" s="1"/>
  <c r="V16" i="3"/>
  <c r="M20" i="3"/>
  <c r="N20" i="3"/>
  <c r="K21" i="3"/>
  <c r="L21" i="3"/>
  <c r="K25" i="3"/>
  <c r="L25" i="3"/>
  <c r="E98" i="2"/>
  <c r="F98" i="2"/>
  <c r="S26" i="2" s="1"/>
  <c r="G98" i="2"/>
  <c r="Q25" i="9"/>
  <c r="U26" i="2"/>
  <c r="K26" i="3"/>
  <c r="I98" i="2"/>
  <c r="Y25" i="9"/>
  <c r="J98" i="2"/>
  <c r="K98" i="2"/>
  <c r="L98" i="2"/>
  <c r="Y26" i="2"/>
  <c r="BL26" i="2" s="1"/>
  <c r="M98" i="2"/>
  <c r="Z26" i="2"/>
  <c r="U26" i="3"/>
  <c r="V26" i="3" s="1"/>
  <c r="N98" i="2"/>
  <c r="AS25" i="9" s="1"/>
  <c r="AA26" i="2"/>
  <c r="W26" i="3"/>
  <c r="X26" i="3" s="1"/>
  <c r="O98" i="2"/>
  <c r="E99" i="2"/>
  <c r="R27" i="2" s="1"/>
  <c r="G99" i="2"/>
  <c r="I99" i="2"/>
  <c r="V27" i="2"/>
  <c r="BI27" i="2" s="1"/>
  <c r="K99" i="2"/>
  <c r="AG26" i="9" s="1"/>
  <c r="L99" i="2"/>
  <c r="Y27" i="2"/>
  <c r="S27" i="3"/>
  <c r="T27" i="3" s="1"/>
  <c r="M99" i="2"/>
  <c r="Z27" i="2"/>
  <c r="N99" i="2"/>
  <c r="AA27" i="2"/>
  <c r="BN27" i="2"/>
  <c r="W27" i="3"/>
  <c r="X27" i="3"/>
  <c r="O99" i="2"/>
  <c r="AB27" i="2"/>
  <c r="Y27" i="3" s="1"/>
  <c r="Z27" i="3" s="1"/>
  <c r="E74" i="2"/>
  <c r="H25" i="9"/>
  <c r="I74" i="2"/>
  <c r="AV26" i="2"/>
  <c r="CI26" i="2"/>
  <c r="BV26" i="2"/>
  <c r="K74" i="2"/>
  <c r="AX26" i="2"/>
  <c r="L74" i="2"/>
  <c r="AY26" i="2"/>
  <c r="M74" i="2"/>
  <c r="AZ26" i="2"/>
  <c r="O74" i="2"/>
  <c r="E51" i="2"/>
  <c r="F51" i="2"/>
  <c r="G51" i="2"/>
  <c r="O26" i="9" s="1"/>
  <c r="H51" i="2"/>
  <c r="I51" i="2"/>
  <c r="W26" i="9"/>
  <c r="AV27" i="2"/>
  <c r="BV27" i="2"/>
  <c r="K51" i="2"/>
  <c r="AE26" i="9"/>
  <c r="L51" i="2"/>
  <c r="AI26" i="9"/>
  <c r="M51" i="2"/>
  <c r="O51" i="2"/>
  <c r="AU26" i="9" s="1"/>
  <c r="AO27" i="2"/>
  <c r="AW6" i="9"/>
  <c r="AW10" i="9"/>
  <c r="AW14" i="9"/>
  <c r="AW17" i="9"/>
  <c r="AW18" i="9"/>
  <c r="AW19" i="9"/>
  <c r="AW20" i="9"/>
  <c r="AW21" i="9"/>
  <c r="AW22" i="9"/>
  <c r="AW23" i="9"/>
  <c r="AW24" i="9"/>
  <c r="AS7" i="9"/>
  <c r="AS10" i="9"/>
  <c r="AS13" i="9"/>
  <c r="AS15" i="9"/>
  <c r="AS17" i="9"/>
  <c r="AS19" i="9"/>
  <c r="AS22" i="9"/>
  <c r="AS23" i="9"/>
  <c r="AS24" i="9"/>
  <c r="AO4" i="9"/>
  <c r="AO5" i="9"/>
  <c r="AO6" i="9"/>
  <c r="AO7" i="9"/>
  <c r="AO8" i="9"/>
  <c r="AO9" i="9"/>
  <c r="AO10" i="9"/>
  <c r="AO11" i="9"/>
  <c r="AO12" i="9"/>
  <c r="AO15" i="9"/>
  <c r="AO16" i="9"/>
  <c r="AO17" i="9"/>
  <c r="AO18" i="9"/>
  <c r="AO21" i="9"/>
  <c r="AO23" i="9"/>
  <c r="AO24" i="9"/>
  <c r="AW3" i="9"/>
  <c r="AO3" i="9"/>
  <c r="AK4" i="9"/>
  <c r="AK5" i="9"/>
  <c r="AK7" i="9"/>
  <c r="AK8" i="9"/>
  <c r="AK9" i="9"/>
  <c r="AK10" i="9"/>
  <c r="AK11" i="9"/>
  <c r="AK12" i="9"/>
  <c r="AK13" i="9"/>
  <c r="AK14" i="9"/>
  <c r="AK15" i="9"/>
  <c r="AK16" i="9"/>
  <c r="AK17" i="9"/>
  <c r="AK18" i="9"/>
  <c r="AK19" i="9"/>
  <c r="AK20" i="9"/>
  <c r="AK21" i="9"/>
  <c r="AK23" i="9"/>
  <c r="AK24" i="9"/>
  <c r="AK25" i="9"/>
  <c r="AG5" i="9"/>
  <c r="AG6" i="9"/>
  <c r="AG7" i="9"/>
  <c r="AG9" i="9"/>
  <c r="AG10" i="9"/>
  <c r="AG12" i="9"/>
  <c r="AG13" i="9"/>
  <c r="AG14" i="9"/>
  <c r="AG15" i="9"/>
  <c r="AG16" i="9"/>
  <c r="AG17" i="9"/>
  <c r="AG18" i="9"/>
  <c r="AG19" i="9"/>
  <c r="AG20" i="9"/>
  <c r="AG21" i="9"/>
  <c r="AG23" i="9"/>
  <c r="AG24" i="9"/>
  <c r="AC4" i="9"/>
  <c r="AC5" i="9"/>
  <c r="AC6" i="9"/>
  <c r="AC8" i="9"/>
  <c r="AC9" i="9"/>
  <c r="AC10" i="9"/>
  <c r="AC12" i="9"/>
  <c r="AC13" i="9"/>
  <c r="AC15" i="9"/>
  <c r="AC16" i="9"/>
  <c r="AC17" i="9"/>
  <c r="AC19" i="9"/>
  <c r="AC20" i="9"/>
  <c r="AC21" i="9"/>
  <c r="AC23" i="9"/>
  <c r="AC25" i="9"/>
  <c r="AC3" i="9"/>
  <c r="Y4" i="9"/>
  <c r="Y5" i="9"/>
  <c r="Y8" i="9"/>
  <c r="Y9" i="9"/>
  <c r="Y10" i="9"/>
  <c r="Y11" i="9"/>
  <c r="Y13" i="9"/>
  <c r="Y14" i="9"/>
  <c r="Y15" i="9"/>
  <c r="Y17" i="9"/>
  <c r="Y18" i="9"/>
  <c r="Y19" i="9"/>
  <c r="Y20" i="9"/>
  <c r="Y21" i="9"/>
  <c r="Y22" i="9"/>
  <c r="Y23" i="9"/>
  <c r="Y24" i="9"/>
  <c r="U4" i="9"/>
  <c r="U5" i="9"/>
  <c r="U6" i="9"/>
  <c r="U7" i="9"/>
  <c r="U9" i="9"/>
  <c r="U10" i="9"/>
  <c r="U12" i="9"/>
  <c r="U13" i="9"/>
  <c r="U14" i="9"/>
  <c r="U15" i="9"/>
  <c r="U16" i="9"/>
  <c r="U19" i="9"/>
  <c r="U20" i="9"/>
  <c r="U21" i="9"/>
  <c r="U22" i="9"/>
  <c r="U23" i="9"/>
  <c r="U26" i="9"/>
  <c r="Q6" i="9"/>
  <c r="Q7" i="9"/>
  <c r="Q8" i="9"/>
  <c r="Q11" i="9"/>
  <c r="Q13" i="9"/>
  <c r="Q15" i="9"/>
  <c r="Q16" i="9"/>
  <c r="Q17" i="9"/>
  <c r="Q21" i="9"/>
  <c r="Q22" i="9"/>
  <c r="Q23" i="9"/>
  <c r="Q24" i="9"/>
  <c r="U3" i="9"/>
  <c r="AV4" i="9"/>
  <c r="AV8" i="9"/>
  <c r="AV12" i="9"/>
  <c r="AV15" i="9"/>
  <c r="AV16" i="9"/>
  <c r="AV19" i="9"/>
  <c r="AV21" i="9"/>
  <c r="AV24" i="9"/>
  <c r="AV26" i="9"/>
  <c r="AR5" i="9"/>
  <c r="AR6" i="9"/>
  <c r="AR8" i="9"/>
  <c r="AR9" i="9"/>
  <c r="AR10" i="9"/>
  <c r="AR12" i="9"/>
  <c r="AR13" i="9"/>
  <c r="AR16" i="9"/>
  <c r="AR17" i="9"/>
  <c r="AR21" i="9"/>
  <c r="AR22" i="9"/>
  <c r="AR24" i="9"/>
  <c r="N74" i="2"/>
  <c r="AR25" i="9" s="1"/>
  <c r="AN4" i="9"/>
  <c r="AN5" i="9"/>
  <c r="AN6" i="9"/>
  <c r="AN7" i="9"/>
  <c r="AN8" i="9"/>
  <c r="AN9" i="9"/>
  <c r="AN10" i="9"/>
  <c r="AN11" i="9"/>
  <c r="AN12" i="9"/>
  <c r="AN13" i="9"/>
  <c r="AN14" i="9"/>
  <c r="AN15" i="9"/>
  <c r="AN16" i="9"/>
  <c r="AN17" i="9"/>
  <c r="AN18" i="9"/>
  <c r="AN19" i="9"/>
  <c r="AN20" i="9"/>
  <c r="AN21" i="9"/>
  <c r="AN22" i="9"/>
  <c r="AN24" i="9"/>
  <c r="AN25" i="9"/>
  <c r="AN26" i="9"/>
  <c r="AR3" i="9"/>
  <c r="AJ4" i="9"/>
  <c r="AJ5" i="9"/>
  <c r="AJ6" i="9"/>
  <c r="AJ7" i="9"/>
  <c r="AJ8" i="9"/>
  <c r="AJ9" i="9"/>
  <c r="AJ10" i="9"/>
  <c r="AJ12" i="9"/>
  <c r="AJ13" i="9"/>
  <c r="AJ14" i="9"/>
  <c r="AJ15" i="9"/>
  <c r="AJ16" i="9"/>
  <c r="AJ17" i="9"/>
  <c r="AJ18" i="9"/>
  <c r="AJ20" i="9"/>
  <c r="AJ21" i="9"/>
  <c r="AJ22" i="9"/>
  <c r="AJ23" i="9"/>
  <c r="AF4" i="9"/>
  <c r="AF5" i="9"/>
  <c r="AF7" i="9"/>
  <c r="AF8" i="9"/>
  <c r="AF9" i="9"/>
  <c r="AF10" i="9"/>
  <c r="AF11" i="9"/>
  <c r="AF12" i="9"/>
  <c r="AF15" i="9"/>
  <c r="AF16" i="9"/>
  <c r="AF17" i="9"/>
  <c r="AF18" i="9"/>
  <c r="AF21" i="9"/>
  <c r="AF22" i="9"/>
  <c r="AF24" i="9"/>
  <c r="AF26" i="9"/>
  <c r="AB4" i="9"/>
  <c r="AB5" i="9"/>
  <c r="AB7" i="9"/>
  <c r="AB8" i="9"/>
  <c r="AB9" i="9"/>
  <c r="AB11" i="9"/>
  <c r="AB12" i="9"/>
  <c r="AB13" i="9"/>
  <c r="AB14" i="9"/>
  <c r="AB15" i="9"/>
  <c r="AB16" i="9"/>
  <c r="AB17" i="9"/>
  <c r="AB18" i="9"/>
  <c r="AB19" i="9"/>
  <c r="AB20" i="9"/>
  <c r="AB22" i="9"/>
  <c r="AB23" i="9"/>
  <c r="AB24" i="9"/>
  <c r="AB25" i="9"/>
  <c r="AB26" i="9"/>
  <c r="AJ3" i="9"/>
  <c r="AI5" i="9"/>
  <c r="AI6" i="9"/>
  <c r="AI7" i="9"/>
  <c r="AI8" i="9"/>
  <c r="AI9" i="9"/>
  <c r="AI11" i="9"/>
  <c r="AI12" i="9"/>
  <c r="AI13" i="9"/>
  <c r="AI14" i="9"/>
  <c r="AI15" i="9"/>
  <c r="AI16" i="9"/>
  <c r="AI17" i="9"/>
  <c r="AI19" i="9"/>
  <c r="AI20" i="9"/>
  <c r="AI21" i="9"/>
  <c r="AI23" i="9"/>
  <c r="AI24" i="9"/>
  <c r="AI25" i="9"/>
  <c r="AF3" i="9"/>
  <c r="AB3" i="9"/>
  <c r="X5" i="9"/>
  <c r="X6" i="9"/>
  <c r="X7" i="9"/>
  <c r="X10" i="9"/>
  <c r="X11" i="9"/>
  <c r="X12" i="9"/>
  <c r="X13" i="9"/>
  <c r="X14" i="9"/>
  <c r="X15" i="9"/>
  <c r="X16" i="9"/>
  <c r="X17" i="9"/>
  <c r="X18" i="9"/>
  <c r="X19" i="9"/>
  <c r="X22" i="9"/>
  <c r="X23" i="9"/>
  <c r="X26" i="9"/>
  <c r="T4" i="9"/>
  <c r="T5" i="9"/>
  <c r="T6" i="9"/>
  <c r="T7" i="9"/>
  <c r="T8" i="9"/>
  <c r="T9" i="9"/>
  <c r="T10" i="9"/>
  <c r="T11" i="9"/>
  <c r="T12" i="9"/>
  <c r="T15" i="9"/>
  <c r="T16" i="9"/>
  <c r="T17" i="9"/>
  <c r="T18" i="9"/>
  <c r="T19" i="9"/>
  <c r="T20" i="9"/>
  <c r="T21" i="9"/>
  <c r="T22" i="9"/>
  <c r="T23" i="9"/>
  <c r="T24" i="9"/>
  <c r="P4" i="9"/>
  <c r="P6" i="9"/>
  <c r="P9" i="9"/>
  <c r="P10" i="9"/>
  <c r="P11" i="9"/>
  <c r="P12" i="9"/>
  <c r="P14" i="9"/>
  <c r="P16" i="9"/>
  <c r="P17" i="9"/>
  <c r="P18" i="9"/>
  <c r="P19" i="9"/>
  <c r="P20" i="9"/>
  <c r="P24" i="9"/>
  <c r="P3" i="9"/>
  <c r="AU4" i="9"/>
  <c r="AU7" i="9"/>
  <c r="AU8" i="9"/>
  <c r="AU10" i="9"/>
  <c r="AU11" i="9"/>
  <c r="AU15" i="9"/>
  <c r="AU16" i="9"/>
  <c r="AU20" i="9"/>
  <c r="AU22" i="9"/>
  <c r="AU24" i="9"/>
  <c r="AQ4" i="9"/>
  <c r="AQ7" i="9"/>
  <c r="AQ8" i="9"/>
  <c r="AQ11" i="9"/>
  <c r="AQ12" i="9"/>
  <c r="AQ13" i="9"/>
  <c r="AQ16" i="9"/>
  <c r="AQ17" i="9"/>
  <c r="AQ20" i="9"/>
  <c r="AQ24" i="9"/>
  <c r="N51" i="2"/>
  <c r="AQ26" i="9"/>
  <c r="AM5" i="9"/>
  <c r="AM6" i="9"/>
  <c r="AM7" i="9"/>
  <c r="AM8" i="9"/>
  <c r="AM9" i="9"/>
  <c r="AM10" i="9"/>
  <c r="AM11" i="9"/>
  <c r="AM12" i="9"/>
  <c r="AM13" i="9"/>
  <c r="AM14" i="9"/>
  <c r="AM16" i="9"/>
  <c r="AM17" i="9"/>
  <c r="AM18" i="9"/>
  <c r="AM20" i="9"/>
  <c r="AM21" i="9"/>
  <c r="AM22" i="9"/>
  <c r="AM23" i="9"/>
  <c r="AM24" i="9"/>
  <c r="AM25" i="9"/>
  <c r="AM26" i="9"/>
  <c r="AM4" i="9"/>
  <c r="AM3" i="9"/>
  <c r="AE4" i="9"/>
  <c r="AE6" i="9"/>
  <c r="AE7" i="9"/>
  <c r="AE8" i="9"/>
  <c r="AE9" i="9"/>
  <c r="AE10" i="9"/>
  <c r="AE11" i="9"/>
  <c r="AE12" i="9"/>
  <c r="AE13" i="9"/>
  <c r="AE14" i="9"/>
  <c r="AE15" i="9"/>
  <c r="AE16" i="9"/>
  <c r="AE17" i="9"/>
  <c r="AE19" i="9"/>
  <c r="AE20" i="9"/>
  <c r="AE21" i="9"/>
  <c r="AE22" i="9"/>
  <c r="AE23" i="9"/>
  <c r="AE24" i="9"/>
  <c r="AE25" i="9"/>
  <c r="AA4" i="9"/>
  <c r="AA5" i="9"/>
  <c r="AA6" i="9"/>
  <c r="AA8" i="9"/>
  <c r="AA10" i="9"/>
  <c r="AA11" i="9"/>
  <c r="AA13" i="9"/>
  <c r="AA15" i="9"/>
  <c r="AA16" i="9"/>
  <c r="AA17" i="9"/>
  <c r="AA20" i="9"/>
  <c r="AA21" i="9"/>
  <c r="AA22" i="9"/>
  <c r="AA24" i="9"/>
  <c r="AA25" i="9"/>
  <c r="J51" i="2"/>
  <c r="AA26" i="9" s="1"/>
  <c r="W4" i="9"/>
  <c r="W5" i="9"/>
  <c r="W6" i="9"/>
  <c r="W7" i="9"/>
  <c r="W8" i="9"/>
  <c r="W9" i="9"/>
  <c r="W10" i="9"/>
  <c r="W11" i="9"/>
  <c r="W13" i="9"/>
  <c r="W14" i="9"/>
  <c r="W15" i="9"/>
  <c r="W16" i="9"/>
  <c r="W17" i="9"/>
  <c r="W18" i="9"/>
  <c r="W20" i="9"/>
  <c r="W21" i="9"/>
  <c r="W22" i="9"/>
  <c r="W23" i="9"/>
  <c r="W25" i="9"/>
  <c r="S4" i="9"/>
  <c r="S5" i="9"/>
  <c r="S6" i="9"/>
  <c r="S7" i="9"/>
  <c r="S8" i="9"/>
  <c r="S9" i="9"/>
  <c r="S10" i="9"/>
  <c r="S11" i="9"/>
  <c r="S12" i="9"/>
  <c r="S14" i="9"/>
  <c r="S15" i="9"/>
  <c r="S16" i="9"/>
  <c r="S18" i="9"/>
  <c r="S19" i="9"/>
  <c r="S20" i="9"/>
  <c r="S21" i="9"/>
  <c r="S22" i="9"/>
  <c r="S23" i="9"/>
  <c r="S25" i="9"/>
  <c r="S26" i="9"/>
  <c r="O4" i="9"/>
  <c r="O6" i="9"/>
  <c r="O7" i="9"/>
  <c r="O8" i="9"/>
  <c r="O13" i="9"/>
  <c r="O14" i="9"/>
  <c r="O15" i="9"/>
  <c r="O18" i="9"/>
  <c r="O20" i="9"/>
  <c r="O22" i="9"/>
  <c r="O23" i="9"/>
  <c r="O24" i="9"/>
  <c r="AQ3" i="9"/>
  <c r="AA3" i="9"/>
  <c r="O3" i="9"/>
  <c r="AT5" i="9"/>
  <c r="AT6" i="9"/>
  <c r="AT9" i="9"/>
  <c r="AT10" i="9"/>
  <c r="AT13" i="9"/>
  <c r="AT14" i="9"/>
  <c r="AT18" i="9"/>
  <c r="AT23" i="9"/>
  <c r="AT24" i="9"/>
  <c r="AT26" i="9"/>
  <c r="AP5" i="9"/>
  <c r="AP6" i="9"/>
  <c r="AP9" i="9"/>
  <c r="AP10" i="9"/>
  <c r="AP11" i="9"/>
  <c r="AP13" i="9"/>
  <c r="AP14" i="9"/>
  <c r="AP15" i="9"/>
  <c r="AP17" i="9"/>
  <c r="AP18" i="9"/>
  <c r="AP19" i="9"/>
  <c r="AP21" i="9"/>
  <c r="AP22" i="9"/>
  <c r="AP23" i="9"/>
  <c r="AP24" i="9"/>
  <c r="AP25" i="9"/>
  <c r="AL4" i="9"/>
  <c r="AL6" i="9"/>
  <c r="AL7" i="9"/>
  <c r="AL8" i="9"/>
  <c r="AL9" i="9"/>
  <c r="AL10" i="9"/>
  <c r="AL11" i="9"/>
  <c r="AL12" i="9"/>
  <c r="AL13" i="9"/>
  <c r="AL14" i="9"/>
  <c r="AL15" i="9"/>
  <c r="AL16" i="9"/>
  <c r="AL17" i="9"/>
  <c r="AL20" i="9"/>
  <c r="AL21" i="9"/>
  <c r="AL22" i="9"/>
  <c r="AL24" i="9"/>
  <c r="AL25" i="9"/>
  <c r="AL26" i="9"/>
  <c r="AH5" i="9"/>
  <c r="AH8" i="9"/>
  <c r="AH9" i="9"/>
  <c r="AH10" i="9"/>
  <c r="AH11" i="9"/>
  <c r="AH13" i="9"/>
  <c r="AH14" i="9"/>
  <c r="AH15" i="9"/>
  <c r="AH16" i="9"/>
  <c r="AH17" i="9"/>
  <c r="AH18" i="9"/>
  <c r="AH19" i="9"/>
  <c r="AH23" i="9"/>
  <c r="AH24" i="9"/>
  <c r="AH26" i="9"/>
  <c r="AD4" i="9"/>
  <c r="AD5" i="9"/>
  <c r="AD6" i="9"/>
  <c r="AD8" i="9"/>
  <c r="AD9" i="9"/>
  <c r="AD12" i="9"/>
  <c r="AD13" i="9"/>
  <c r="AD15" i="9"/>
  <c r="AD16" i="9"/>
  <c r="AD17" i="9"/>
  <c r="AD18" i="9"/>
  <c r="AD19" i="9"/>
  <c r="AD20" i="9"/>
  <c r="AD23" i="9"/>
  <c r="AD24" i="9"/>
  <c r="AD26" i="9"/>
  <c r="Z5" i="9"/>
  <c r="Z6" i="9"/>
  <c r="Z7" i="9"/>
  <c r="Z8" i="9"/>
  <c r="Z9" i="9"/>
  <c r="Z10" i="9"/>
  <c r="Z12" i="9"/>
  <c r="Z13" i="9"/>
  <c r="Z14" i="9"/>
  <c r="Z15" i="9"/>
  <c r="Z16" i="9"/>
  <c r="Z17" i="9"/>
  <c r="Z19" i="9"/>
  <c r="Z20" i="9"/>
  <c r="Z23" i="9"/>
  <c r="Z24" i="9"/>
  <c r="V4" i="9"/>
  <c r="V5" i="9"/>
  <c r="V6" i="9"/>
  <c r="V8" i="9"/>
  <c r="V9" i="9"/>
  <c r="V10" i="9"/>
  <c r="V11" i="9"/>
  <c r="V12" i="9"/>
  <c r="V14" i="9"/>
  <c r="V15" i="9"/>
  <c r="V16" i="9"/>
  <c r="V17" i="9"/>
  <c r="V18" i="9"/>
  <c r="V19" i="9"/>
  <c r="V20" i="9"/>
  <c r="V21" i="9"/>
  <c r="V24" i="9"/>
  <c r="V25" i="9"/>
  <c r="V26" i="9"/>
  <c r="R4" i="9"/>
  <c r="R5" i="9"/>
  <c r="R6" i="9"/>
  <c r="R7" i="9"/>
  <c r="R8" i="9"/>
  <c r="R10" i="9"/>
  <c r="R13" i="9"/>
  <c r="R16" i="9"/>
  <c r="R17" i="9"/>
  <c r="R19" i="9"/>
  <c r="R20" i="9"/>
  <c r="R21" i="9"/>
  <c r="R22" i="9"/>
  <c r="R23" i="9"/>
  <c r="R24" i="9"/>
  <c r="R25" i="9"/>
  <c r="N4" i="9"/>
  <c r="N7" i="9"/>
  <c r="N9" i="9"/>
  <c r="N10" i="9"/>
  <c r="N11" i="9"/>
  <c r="N12" i="9"/>
  <c r="N13" i="9"/>
  <c r="N15" i="9"/>
  <c r="N18" i="9"/>
  <c r="N20" i="9"/>
  <c r="N23" i="9"/>
  <c r="N25" i="9"/>
  <c r="N26" i="9"/>
  <c r="AP3" i="9"/>
  <c r="AL3" i="9"/>
  <c r="AD3" i="9"/>
  <c r="Z3" i="9"/>
  <c r="V3" i="9"/>
  <c r="R3" i="9"/>
  <c r="A24" i="9"/>
  <c r="A25" i="9"/>
  <c r="A26" i="9"/>
  <c r="A4" i="9"/>
  <c r="A5" i="9"/>
  <c r="A6" i="9"/>
  <c r="A7" i="9"/>
  <c r="A8" i="9"/>
  <c r="A9" i="9"/>
  <c r="A10" i="9"/>
  <c r="A11" i="9"/>
  <c r="A12" i="9"/>
  <c r="A13" i="9"/>
  <c r="A14" i="9"/>
  <c r="A15" i="9"/>
  <c r="A16" i="9"/>
  <c r="A17" i="9"/>
  <c r="A18" i="9"/>
  <c r="A19" i="9"/>
  <c r="A20" i="9"/>
  <c r="A21" i="9"/>
  <c r="A22" i="9"/>
  <c r="A23" i="9"/>
  <c r="A3" i="9"/>
  <c r="BA26" i="2"/>
  <c r="CN26" i="2"/>
  <c r="CA26" i="2"/>
  <c r="DN26" i="2" s="1"/>
  <c r="AN27" i="2"/>
  <c r="F3" i="9"/>
  <c r="F4" i="9"/>
  <c r="F6" i="9"/>
  <c r="J6" i="9"/>
  <c r="F7" i="9"/>
  <c r="J8" i="9"/>
  <c r="F10" i="9"/>
  <c r="F12" i="9"/>
  <c r="F13" i="9"/>
  <c r="J14" i="9"/>
  <c r="F15" i="9"/>
  <c r="J15" i="9"/>
  <c r="F16" i="9"/>
  <c r="J16" i="9"/>
  <c r="F17" i="9"/>
  <c r="J17" i="9"/>
  <c r="F22" i="9"/>
  <c r="J22" i="9"/>
  <c r="F23" i="9"/>
  <c r="F24" i="9"/>
  <c r="J24" i="9"/>
  <c r="F26" i="9"/>
  <c r="G3" i="9"/>
  <c r="G4" i="9"/>
  <c r="K5" i="9"/>
  <c r="G6" i="9"/>
  <c r="G7" i="9"/>
  <c r="K7" i="9"/>
  <c r="G8" i="9"/>
  <c r="G10" i="9"/>
  <c r="K11" i="9"/>
  <c r="K12" i="9"/>
  <c r="K13" i="9"/>
  <c r="G14" i="9"/>
  <c r="K14" i="9"/>
  <c r="G15" i="9"/>
  <c r="K17" i="9"/>
  <c r="K18" i="9"/>
  <c r="K19" i="9"/>
  <c r="K20" i="9"/>
  <c r="K21" i="9"/>
  <c r="G22" i="9"/>
  <c r="K22" i="9"/>
  <c r="G23" i="9"/>
  <c r="K23" i="9"/>
  <c r="K24" i="9"/>
  <c r="G25" i="9"/>
  <c r="K25" i="9"/>
  <c r="K26" i="9"/>
  <c r="H5" i="9"/>
  <c r="H7" i="9"/>
  <c r="L8" i="9"/>
  <c r="L11" i="9"/>
  <c r="L12" i="9"/>
  <c r="H23" i="9"/>
  <c r="L23" i="9"/>
  <c r="L24" i="9"/>
  <c r="H26" i="9"/>
  <c r="I6" i="9"/>
  <c r="I7" i="9"/>
  <c r="I9" i="9"/>
  <c r="I10" i="9"/>
  <c r="M10" i="9"/>
  <c r="I13" i="9"/>
  <c r="M13" i="9"/>
  <c r="M15" i="9"/>
  <c r="I16" i="9"/>
  <c r="M16" i="9"/>
  <c r="M17" i="9"/>
  <c r="I19" i="9"/>
  <c r="M19" i="9"/>
  <c r="I20" i="9"/>
  <c r="M20" i="9"/>
  <c r="I21" i="9"/>
  <c r="M21" i="9"/>
  <c r="I24" i="9"/>
  <c r="I25" i="9"/>
  <c r="I26" i="9"/>
  <c r="B4" i="9"/>
  <c r="B5" i="9"/>
  <c r="B6" i="9"/>
  <c r="B7" i="9"/>
  <c r="B8" i="9"/>
  <c r="B9" i="9"/>
  <c r="B11" i="9"/>
  <c r="B12" i="9"/>
  <c r="B13" i="9"/>
  <c r="B14" i="9"/>
  <c r="B15" i="9"/>
  <c r="B16" i="9"/>
  <c r="B17" i="9"/>
  <c r="B18" i="9"/>
  <c r="B20" i="9"/>
  <c r="B21" i="9"/>
  <c r="B22" i="9"/>
  <c r="B23" i="9"/>
  <c r="B24" i="9"/>
  <c r="C3" i="9"/>
  <c r="C4" i="9"/>
  <c r="C5" i="9"/>
  <c r="C6" i="9"/>
  <c r="C7" i="9"/>
  <c r="C8" i="9"/>
  <c r="C9" i="9"/>
  <c r="C10" i="9"/>
  <c r="C11" i="9"/>
  <c r="C12" i="9"/>
  <c r="C13" i="9"/>
  <c r="C14" i="9"/>
  <c r="C15" i="9"/>
  <c r="C16" i="9"/>
  <c r="C17" i="9"/>
  <c r="C18" i="9"/>
  <c r="C19" i="9"/>
  <c r="C20" i="9"/>
  <c r="C21" i="9"/>
  <c r="C22" i="9"/>
  <c r="C23" i="9"/>
  <c r="C24" i="9"/>
  <c r="D4" i="9"/>
  <c r="D6" i="9"/>
  <c r="D8" i="9"/>
  <c r="D10" i="9"/>
  <c r="D12" i="9"/>
  <c r="D14" i="9"/>
  <c r="D16" i="9"/>
  <c r="D18" i="9"/>
  <c r="D20" i="9"/>
  <c r="D22" i="9"/>
  <c r="D24" i="9"/>
  <c r="D26" i="9"/>
  <c r="E4" i="9"/>
  <c r="E8" i="9"/>
  <c r="E10" i="9"/>
  <c r="E12" i="9"/>
  <c r="E16" i="9"/>
  <c r="E18" i="9"/>
  <c r="E20" i="9"/>
  <c r="E22" i="9"/>
  <c r="E24" i="9"/>
  <c r="E26" i="9"/>
  <c r="BM26" i="2"/>
  <c r="BL27" i="2"/>
  <c r="A29" i="2"/>
  <c r="A30" i="2"/>
  <c r="A31" i="2"/>
  <c r="A32" i="2"/>
  <c r="A33" i="2"/>
  <c r="A34" i="2"/>
  <c r="A35" i="2"/>
  <c r="A36" i="2"/>
  <c r="A37" i="2"/>
  <c r="A38" i="2"/>
  <c r="A39" i="2"/>
  <c r="A40" i="2"/>
  <c r="A41" i="2"/>
  <c r="A42" i="2"/>
  <c r="A43" i="2"/>
  <c r="A44" i="2"/>
  <c r="A45" i="2"/>
  <c r="A46" i="2"/>
  <c r="A47" i="2"/>
  <c r="A48" i="2"/>
  <c r="A49" i="2"/>
  <c r="A50" i="2"/>
  <c r="A51" i="2"/>
  <c r="A75" i="2"/>
  <c r="A53" i="2"/>
  <c r="A54" i="2"/>
  <c r="A55" i="2"/>
  <c r="A56" i="2"/>
  <c r="A57" i="2"/>
  <c r="A58" i="2"/>
  <c r="A59" i="2"/>
  <c r="A60" i="2"/>
  <c r="A61" i="2"/>
  <c r="A62" i="2"/>
  <c r="A63" i="2"/>
  <c r="A64" i="2"/>
  <c r="A65" i="2"/>
  <c r="A66" i="2"/>
  <c r="A67" i="2"/>
  <c r="A68" i="2"/>
  <c r="A69" i="2"/>
  <c r="A70" i="2"/>
  <c r="A71" i="2"/>
  <c r="A72" i="2"/>
  <c r="A73" i="2"/>
  <c r="A74" i="2"/>
  <c r="A77" i="2"/>
  <c r="A78" i="2"/>
  <c r="A79" i="2"/>
  <c r="A80" i="2"/>
  <c r="A81" i="2"/>
  <c r="A82" i="2"/>
  <c r="A83" i="2"/>
  <c r="A84" i="2"/>
  <c r="A85" i="2"/>
  <c r="A86" i="2"/>
  <c r="A87" i="2"/>
  <c r="A88" i="2"/>
  <c r="A89" i="2"/>
  <c r="A90" i="2"/>
  <c r="A91" i="2"/>
  <c r="A92" i="2"/>
  <c r="A93" i="2"/>
  <c r="A94" i="2"/>
  <c r="A95" i="2"/>
  <c r="A96" i="2"/>
  <c r="A97" i="2"/>
  <c r="A98" i="2"/>
  <c r="A99" i="2"/>
  <c r="A76" i="2"/>
  <c r="A52" i="2"/>
  <c r="A28" i="2"/>
  <c r="A27" i="2"/>
  <c r="A5" i="2"/>
  <c r="A6" i="2"/>
  <c r="A7" i="2"/>
  <c r="A8" i="2"/>
  <c r="A9" i="2"/>
  <c r="A10" i="2"/>
  <c r="A11" i="2"/>
  <c r="A12" i="2"/>
  <c r="A13" i="2"/>
  <c r="A14" i="2"/>
  <c r="A15" i="2"/>
  <c r="A16" i="2"/>
  <c r="A17" i="2"/>
  <c r="A18" i="2"/>
  <c r="A19" i="2"/>
  <c r="A20" i="2"/>
  <c r="A21" i="2"/>
  <c r="A22" i="2"/>
  <c r="A23" i="2"/>
  <c r="A24" i="2"/>
  <c r="A25" i="2"/>
  <c r="A26" i="2"/>
  <c r="A4" i="2"/>
  <c r="A5" i="3"/>
  <c r="A6" i="3"/>
  <c r="A7" i="3"/>
  <c r="A8" i="3"/>
  <c r="A9" i="3"/>
  <c r="A10" i="3"/>
  <c r="A11" i="3"/>
  <c r="A12" i="3"/>
  <c r="A13" i="3"/>
  <c r="A14" i="3"/>
  <c r="A15" i="3"/>
  <c r="A16" i="3"/>
  <c r="A17" i="3"/>
  <c r="A18" i="3"/>
  <c r="A19" i="3"/>
  <c r="A20" i="3"/>
  <c r="A21" i="3"/>
  <c r="A22" i="3"/>
  <c r="A23" i="3"/>
  <c r="A24" i="3"/>
  <c r="A25" i="3"/>
  <c r="A26" i="3"/>
  <c r="A27" i="3"/>
  <c r="A4" i="3"/>
  <c r="A76" i="1"/>
  <c r="A77" i="1"/>
  <c r="A78" i="1"/>
  <c r="A79" i="1"/>
  <c r="A80" i="1"/>
  <c r="A81" i="1"/>
  <c r="A82" i="1"/>
  <c r="A83" i="1"/>
  <c r="A84" i="1"/>
  <c r="A85" i="1"/>
  <c r="A86" i="1"/>
  <c r="A87" i="1"/>
  <c r="A88" i="1"/>
  <c r="A89" i="1"/>
  <c r="A90" i="1"/>
  <c r="A91" i="1"/>
  <c r="A92" i="1"/>
  <c r="A93" i="1"/>
  <c r="A94" i="1"/>
  <c r="A95" i="1"/>
  <c r="A96" i="1"/>
  <c r="A97" i="1"/>
  <c r="A98" i="1"/>
  <c r="A75" i="1"/>
  <c r="A52" i="1"/>
  <c r="A53" i="1"/>
  <c r="A54" i="1"/>
  <c r="A55" i="1"/>
  <c r="A56" i="1"/>
  <c r="A57" i="1"/>
  <c r="A58" i="1"/>
  <c r="A59" i="1"/>
  <c r="A60" i="1"/>
  <c r="A61" i="1"/>
  <c r="A62" i="1"/>
  <c r="A63" i="1"/>
  <c r="A64" i="1"/>
  <c r="A65" i="1"/>
  <c r="A66" i="1"/>
  <c r="A67" i="1"/>
  <c r="A68" i="1"/>
  <c r="A69" i="1"/>
  <c r="A70" i="1"/>
  <c r="A71" i="1"/>
  <c r="A72" i="1"/>
  <c r="A73" i="1"/>
  <c r="A74" i="1"/>
  <c r="A51" i="1"/>
  <c r="A28" i="1"/>
  <c r="A29" i="1"/>
  <c r="A30" i="1"/>
  <c r="A31" i="1"/>
  <c r="A32" i="1"/>
  <c r="A33" i="1"/>
  <c r="A34" i="1"/>
  <c r="A35" i="1"/>
  <c r="A36" i="1"/>
  <c r="A37" i="1"/>
  <c r="A38" i="1"/>
  <c r="A39" i="1"/>
  <c r="A40" i="1"/>
  <c r="A41" i="1"/>
  <c r="A42" i="1"/>
  <c r="A43" i="1"/>
  <c r="A44" i="1"/>
  <c r="A45" i="1"/>
  <c r="A46" i="1"/>
  <c r="A47" i="1"/>
  <c r="A48" i="1"/>
  <c r="A49" i="1"/>
  <c r="A50" i="1"/>
  <c r="A27" i="1"/>
  <c r="A3" i="1"/>
  <c r="A5" i="1"/>
  <c r="A6" i="1"/>
  <c r="A7" i="1"/>
  <c r="A8" i="1"/>
  <c r="A9" i="1"/>
  <c r="A10" i="1"/>
  <c r="A11" i="1"/>
  <c r="A12" i="1"/>
  <c r="A13" i="1"/>
  <c r="A14" i="1"/>
  <c r="A15" i="1"/>
  <c r="A16" i="1"/>
  <c r="A17" i="1"/>
  <c r="A18" i="1"/>
  <c r="A19" i="1"/>
  <c r="A20" i="1"/>
  <c r="A21" i="1"/>
  <c r="A22" i="1"/>
  <c r="A23" i="1"/>
  <c r="A24" i="1"/>
  <c r="A25" i="1"/>
  <c r="A26" i="1"/>
  <c r="A4" i="1"/>
  <c r="BI16" i="2"/>
  <c r="BM16" i="2"/>
  <c r="BI20" i="2"/>
  <c r="BH25" i="2"/>
  <c r="BO27" i="2"/>
  <c r="M14" i="9"/>
  <c r="L17" i="9"/>
  <c r="L16" i="9"/>
  <c r="L15" i="9"/>
  <c r="L14" i="9"/>
  <c r="L13" i="9"/>
  <c r="H21" i="9"/>
  <c r="H20" i="9"/>
  <c r="H19" i="9"/>
  <c r="H18" i="9"/>
  <c r="H17" i="9"/>
  <c r="H15" i="9"/>
  <c r="BI4" i="2"/>
  <c r="BI12" i="2"/>
  <c r="BJ11" i="2"/>
  <c r="BK10" i="2"/>
  <c r="BM8" i="2"/>
  <c r="BH21" i="2"/>
  <c r="B3" i="9"/>
  <c r="BJ15" i="2"/>
  <c r="BN26" i="2"/>
  <c r="M12" i="9"/>
  <c r="M11" i="9"/>
  <c r="J5" i="9"/>
  <c r="L4" i="9"/>
  <c r="L26" i="9"/>
  <c r="J26" i="9"/>
  <c r="K6" i="9"/>
  <c r="K10" i="9"/>
  <c r="L10" i="9"/>
  <c r="J9" i="9"/>
  <c r="J7" i="9"/>
  <c r="K8" i="9"/>
  <c r="J11" i="9"/>
  <c r="J4" i="9"/>
  <c r="J25" i="9"/>
  <c r="AT26" i="2"/>
  <c r="CJ4" i="2"/>
  <c r="AA4" i="2"/>
  <c r="AN25" i="2"/>
  <c r="AN17" i="2"/>
  <c r="AM22" i="2"/>
  <c r="AM14" i="2"/>
  <c r="BZ14" i="2"/>
  <c r="AL19" i="2"/>
  <c r="BY19" i="2"/>
  <c r="AL11" i="2"/>
  <c r="BY11" i="2"/>
  <c r="BX22" i="2"/>
  <c r="DK22" i="2"/>
  <c r="AK18" i="2"/>
  <c r="BX18" i="2"/>
  <c r="AK14" i="2"/>
  <c r="X13" i="2"/>
  <c r="AK13" i="2"/>
  <c r="AK11" i="2"/>
  <c r="AK6" i="2"/>
  <c r="W25" i="2"/>
  <c r="W24" i="2"/>
  <c r="AJ24" i="2"/>
  <c r="AJ19" i="2"/>
  <c r="W18" i="2"/>
  <c r="AJ18" i="2"/>
  <c r="W17" i="2"/>
  <c r="O17" i="3" s="1"/>
  <c r="P17" i="3" s="1"/>
  <c r="AJ17" i="2"/>
  <c r="W16" i="2"/>
  <c r="AJ16" i="2"/>
  <c r="AJ13" i="2"/>
  <c r="BW13" i="2"/>
  <c r="AJ12" i="2"/>
  <c r="AJ9" i="2"/>
  <c r="BW9" i="2"/>
  <c r="W8" i="2"/>
  <c r="AJ8" i="2"/>
  <c r="AJ5" i="2"/>
  <c r="V25" i="2"/>
  <c r="AI25" i="2"/>
  <c r="AI22" i="2"/>
  <c r="BV22" i="2"/>
  <c r="V21" i="2"/>
  <c r="AI21" i="2"/>
  <c r="AI18" i="2"/>
  <c r="BV18" i="2"/>
  <c r="V17" i="2"/>
  <c r="AI17" i="2"/>
  <c r="AI14" i="2"/>
  <c r="AI10" i="2"/>
  <c r="BV10" i="2"/>
  <c r="V9" i="2"/>
  <c r="AI9" i="2"/>
  <c r="AI6" i="2"/>
  <c r="BV6" i="2"/>
  <c r="V5" i="2"/>
  <c r="AI5" i="2"/>
  <c r="AH23" i="2"/>
  <c r="BU23" i="2"/>
  <c r="BU19" i="2"/>
  <c r="AH18" i="2"/>
  <c r="U14" i="2"/>
  <c r="AH14" i="2"/>
  <c r="U5" i="2"/>
  <c r="AG25" i="2"/>
  <c r="AG21" i="2"/>
  <c r="AV25" i="9"/>
  <c r="AO25" i="9"/>
  <c r="AW25" i="9"/>
  <c r="AM26" i="2"/>
  <c r="AJ26" i="2"/>
  <c r="AO24" i="2"/>
  <c r="CB24" i="2"/>
  <c r="AO16" i="2"/>
  <c r="CB16" i="2"/>
  <c r="DO16" i="2" s="1"/>
  <c r="AN13" i="2"/>
  <c r="AN5" i="2"/>
  <c r="CA5" i="2"/>
  <c r="AM18" i="2"/>
  <c r="BZ18" i="2"/>
  <c r="AM10" i="2"/>
  <c r="BZ10" i="2"/>
  <c r="AL23" i="2"/>
  <c r="AL15" i="2"/>
  <c r="BY15" i="2"/>
  <c r="AL7" i="2"/>
  <c r="AK24" i="2"/>
  <c r="AK20" i="2"/>
  <c r="X15" i="2"/>
  <c r="AK15" i="2"/>
  <c r="AK10" i="2"/>
  <c r="AK8" i="2"/>
  <c r="X7" i="2"/>
  <c r="AK7" i="2"/>
  <c r="W22" i="2"/>
  <c r="W21" i="2"/>
  <c r="AJ21" i="2"/>
  <c r="W20" i="2"/>
  <c r="AJ20" i="2"/>
  <c r="AJ15" i="2"/>
  <c r="W14" i="2"/>
  <c r="AJ14" i="2"/>
  <c r="AJ11" i="2"/>
  <c r="W10" i="2"/>
  <c r="O10" i="12" s="1"/>
  <c r="AJ10" i="2"/>
  <c r="AJ7" i="2"/>
  <c r="AJ6" i="2"/>
  <c r="AI24" i="2"/>
  <c r="V23" i="2"/>
  <c r="AI23" i="2"/>
  <c r="AI20" i="2"/>
  <c r="V19" i="2"/>
  <c r="AI19" i="2"/>
  <c r="AI16" i="2"/>
  <c r="BV16" i="2"/>
  <c r="V15" i="2"/>
  <c r="AI15" i="2"/>
  <c r="AI12" i="2"/>
  <c r="BV12" i="2"/>
  <c r="V11" i="2"/>
  <c r="AI11" i="2"/>
  <c r="BV8" i="2"/>
  <c r="V7" i="2"/>
  <c r="AH25" i="2"/>
  <c r="U24" i="2"/>
  <c r="AH24" i="2"/>
  <c r="AH21" i="2"/>
  <c r="BU21" i="2"/>
  <c r="U20" i="2"/>
  <c r="AH20" i="2"/>
  <c r="AH17" i="2"/>
  <c r="BU17" i="2"/>
  <c r="DH17" i="2" s="1"/>
  <c r="AH16" i="2"/>
  <c r="AH13" i="2"/>
  <c r="BU13" i="2"/>
  <c r="U12" i="2"/>
  <c r="AH12" i="2"/>
  <c r="AU11" i="2"/>
  <c r="AU5" i="2"/>
  <c r="BZ26" i="2"/>
  <c r="CZ26" i="2"/>
  <c r="BN4" i="2"/>
  <c r="W4" i="3"/>
  <c r="X4" i="3" s="1"/>
  <c r="CB12" i="2"/>
  <c r="CA25" i="2"/>
  <c r="BZ22" i="2"/>
  <c r="AK26" i="9"/>
  <c r="AS26" i="9"/>
  <c r="AL27" i="2"/>
  <c r="BY26" i="2"/>
  <c r="DL26" i="2" s="1"/>
  <c r="AB24" i="2"/>
  <c r="AB16" i="2"/>
  <c r="CO11" i="2"/>
  <c r="CO7" i="2"/>
  <c r="CN24" i="2"/>
  <c r="AA21" i="2"/>
  <c r="CN20" i="2"/>
  <c r="CN16" i="2"/>
  <c r="AA13" i="2"/>
  <c r="CN12" i="2"/>
  <c r="AA5" i="2"/>
  <c r="W5" i="3" s="1"/>
  <c r="X5" i="3" s="1"/>
  <c r="Z22" i="2"/>
  <c r="Z18" i="2"/>
  <c r="CM17" i="2"/>
  <c r="Z14" i="2"/>
  <c r="Z10" i="2"/>
  <c r="U10" i="3"/>
  <c r="Z6" i="2"/>
  <c r="CL22" i="2"/>
  <c r="Y19" i="2"/>
  <c r="Y15" i="2"/>
  <c r="Y11" i="2"/>
  <c r="Y7" i="2"/>
  <c r="CL6" i="2"/>
  <c r="CL4" i="2"/>
  <c r="Y9" i="2"/>
  <c r="Y5" i="2"/>
  <c r="S5" i="3"/>
  <c r="T5" i="3" s="1"/>
  <c r="M27" i="3"/>
  <c r="N27" i="3" s="1"/>
  <c r="BJ26" i="2"/>
  <c r="L26" i="3"/>
  <c r="BH26" i="2"/>
  <c r="BW26" i="2"/>
  <c r="DJ26" i="2" s="1"/>
  <c r="CW26" i="2"/>
  <c r="M27" i="12"/>
  <c r="CI27" i="2"/>
  <c r="CV27" i="2"/>
  <c r="O21" i="3"/>
  <c r="P21" i="3" s="1"/>
  <c r="BX24" i="2"/>
  <c r="DK24" i="2" s="1"/>
  <c r="BX20" i="2"/>
  <c r="DK20" i="2" s="1"/>
  <c r="K27" i="12"/>
  <c r="BX16" i="2"/>
  <c r="DK16" i="2"/>
  <c r="BX12" i="2"/>
  <c r="BX8" i="2"/>
  <c r="BW21" i="2"/>
  <c r="BW17" i="2"/>
  <c r="X25" i="9"/>
  <c r="AF25" i="9"/>
  <c r="Y26" i="9"/>
  <c r="AG25" i="9"/>
  <c r="CH27" i="2"/>
  <c r="W4" i="2"/>
  <c r="X25" i="2"/>
  <c r="AK25" i="2"/>
  <c r="X23" i="2"/>
  <c r="BK23" i="2"/>
  <c r="AK23" i="2"/>
  <c r="X21" i="2"/>
  <c r="AK21" i="2"/>
  <c r="X19" i="2"/>
  <c r="AK19" i="2"/>
  <c r="X17" i="2"/>
  <c r="AK17" i="2"/>
  <c r="BX14" i="2"/>
  <c r="BX10" i="2"/>
  <c r="BX6" i="2"/>
  <c r="DK6" i="2" s="1"/>
  <c r="BW19" i="2"/>
  <c r="BW15" i="2"/>
  <c r="BW11" i="2"/>
  <c r="BW7" i="2"/>
  <c r="BV20" i="2"/>
  <c r="BU25" i="2"/>
  <c r="CK15" i="2"/>
  <c r="CK13" i="2"/>
  <c r="CK11" i="2"/>
  <c r="CK9" i="2"/>
  <c r="CK7" i="2"/>
  <c r="CK5" i="2"/>
  <c r="CJ24" i="2"/>
  <c r="CJ22" i="2"/>
  <c r="CJ20" i="2"/>
  <c r="CJ18" i="2"/>
  <c r="CJ16" i="2"/>
  <c r="CJ14" i="2"/>
  <c r="CJ12" i="2"/>
  <c r="CJ10" i="2"/>
  <c r="CJ8" i="2"/>
  <c r="CJ6" i="2"/>
  <c r="CI25" i="2"/>
  <c r="CI21" i="2"/>
  <c r="M21" i="12"/>
  <c r="CI19" i="2"/>
  <c r="CI17" i="2"/>
  <c r="CI15" i="2"/>
  <c r="CI13" i="2"/>
  <c r="CI11" i="2"/>
  <c r="CI9" i="2"/>
  <c r="CI7" i="2"/>
  <c r="CI5" i="2"/>
  <c r="M5" i="12" s="1"/>
  <c r="CH24" i="2"/>
  <c r="CH22" i="2"/>
  <c r="CH20" i="2"/>
  <c r="CH18" i="2"/>
  <c r="CH14" i="2"/>
  <c r="CH12" i="2"/>
  <c r="BV23" i="2"/>
  <c r="BV21" i="2"/>
  <c r="BV19" i="2"/>
  <c r="BV17" i="2"/>
  <c r="BV15" i="2"/>
  <c r="BV13" i="2"/>
  <c r="BV11" i="2"/>
  <c r="BV9" i="2"/>
  <c r="BV7" i="2"/>
  <c r="BV5" i="2"/>
  <c r="BU24" i="2"/>
  <c r="BU16" i="2"/>
  <c r="BU14" i="2"/>
  <c r="BU12" i="2"/>
  <c r="AH10" i="2"/>
  <c r="U8" i="2"/>
  <c r="AH8" i="2"/>
  <c r="BU8" i="2"/>
  <c r="U6" i="2"/>
  <c r="BU6" i="2"/>
  <c r="DH6" i="2"/>
  <c r="CU6" i="2"/>
  <c r="O8" i="12"/>
  <c r="BT25" i="2"/>
  <c r="AJ25" i="9"/>
  <c r="AO26" i="9"/>
  <c r="AW26" i="9"/>
  <c r="P25" i="9"/>
  <c r="AO26" i="2"/>
  <c r="BB27" i="2"/>
  <c r="BA27" i="2"/>
  <c r="AY27" i="2"/>
  <c r="R24" i="2"/>
  <c r="Y4" i="2"/>
  <c r="Z4" i="2"/>
  <c r="AM4" i="2"/>
  <c r="BZ4" i="2"/>
  <c r="AG13" i="2"/>
  <c r="BT13" i="2" s="1"/>
  <c r="S5" i="2"/>
  <c r="G5" i="3" s="1"/>
  <c r="AF5" i="2"/>
  <c r="U6" i="3"/>
  <c r="V6" i="3"/>
  <c r="DI26" i="2"/>
  <c r="DH26" i="2"/>
  <c r="U4" i="2"/>
  <c r="K4" i="3" s="1"/>
  <c r="AH4" i="2"/>
  <c r="BU4" i="2"/>
  <c r="DH4" i="2" s="1"/>
  <c r="AJ4" i="2"/>
  <c r="CN4" i="2"/>
  <c r="AN4" i="2"/>
  <c r="AO25" i="2"/>
  <c r="AB23" i="2"/>
  <c r="Y23" i="3"/>
  <c r="AB19" i="2"/>
  <c r="AO19" i="2"/>
  <c r="AB15" i="2"/>
  <c r="AO15" i="2"/>
  <c r="AO13" i="2"/>
  <c r="CB13" i="2"/>
  <c r="AB11" i="2"/>
  <c r="AO11" i="2"/>
  <c r="CB11" i="2"/>
  <c r="CB9" i="2"/>
  <c r="DO9" i="2" s="1"/>
  <c r="AB7" i="2"/>
  <c r="AO7" i="2"/>
  <c r="CB7" i="2"/>
  <c r="AB5" i="2"/>
  <c r="CB5" i="2"/>
  <c r="DO5" i="2" s="1"/>
  <c r="AA24" i="2"/>
  <c r="AN24" i="2"/>
  <c r="CA24" i="2"/>
  <c r="AA22" i="2"/>
  <c r="W22" i="3" s="1"/>
  <c r="AA20" i="2"/>
  <c r="AN20" i="2"/>
  <c r="CA20" i="2"/>
  <c r="AA18" i="2"/>
  <c r="AN18" i="2"/>
  <c r="AA16" i="2"/>
  <c r="AN16" i="2"/>
  <c r="CA16" i="2"/>
  <c r="AA14" i="2"/>
  <c r="CA14" i="2"/>
  <c r="AA12" i="2"/>
  <c r="AN12" i="2"/>
  <c r="AA10" i="2"/>
  <c r="AN10" i="2"/>
  <c r="CA10" i="2"/>
  <c r="DN10" i="2" s="1"/>
  <c r="AA6" i="2"/>
  <c r="X6" i="12" s="1"/>
  <c r="CA6" i="2"/>
  <c r="DN6" i="2"/>
  <c r="AM25" i="2"/>
  <c r="BZ25" i="2"/>
  <c r="Z23" i="2"/>
  <c r="U23" i="12" s="1"/>
  <c r="AM23" i="2"/>
  <c r="BZ23" i="2"/>
  <c r="AM21" i="2"/>
  <c r="BZ21" i="2"/>
  <c r="DM21" i="2"/>
  <c r="Z19" i="2"/>
  <c r="BZ19" i="2"/>
  <c r="Z17" i="2"/>
  <c r="U17" i="12" s="1"/>
  <c r="AM17" i="2"/>
  <c r="BZ17" i="2"/>
  <c r="Z15" i="2"/>
  <c r="AM15" i="2"/>
  <c r="BZ15" i="2"/>
  <c r="Z13" i="2"/>
  <c r="AM13" i="2"/>
  <c r="BZ13" i="2"/>
  <c r="Z11" i="2"/>
  <c r="AM11" i="2"/>
  <c r="BZ11" i="2"/>
  <c r="Z9" i="2"/>
  <c r="BM9" i="2"/>
  <c r="AM9" i="2"/>
  <c r="BZ9" i="2"/>
  <c r="Z7" i="2"/>
  <c r="AM7" i="2"/>
  <c r="BZ7" i="2"/>
  <c r="AM5" i="2"/>
  <c r="BZ5" i="2"/>
  <c r="Y24" i="2"/>
  <c r="AL24" i="2"/>
  <c r="BY24" i="2"/>
  <c r="Y22" i="2"/>
  <c r="S22" i="12" s="1"/>
  <c r="BY22" i="2"/>
  <c r="DL22" i="2" s="1"/>
  <c r="Y20" i="2"/>
  <c r="AL20" i="2"/>
  <c r="BY20" i="2"/>
  <c r="Y18" i="2"/>
  <c r="BY18" i="2"/>
  <c r="DL18" i="2" s="1"/>
  <c r="Y16" i="2"/>
  <c r="AL16" i="2"/>
  <c r="BY16" i="2"/>
  <c r="Y14" i="2"/>
  <c r="AL14" i="2"/>
  <c r="BY14" i="2"/>
  <c r="Y12" i="2"/>
  <c r="AL12" i="2"/>
  <c r="BY12" i="2"/>
  <c r="Y10" i="2"/>
  <c r="AL10" i="2"/>
  <c r="BY10" i="2"/>
  <c r="AL8" i="2"/>
  <c r="BY8" i="2"/>
  <c r="Y6" i="2"/>
  <c r="AL6" i="2"/>
  <c r="BY6" i="2"/>
  <c r="CA4" i="2"/>
  <c r="CB25" i="2"/>
  <c r="CB19" i="2"/>
  <c r="CB17" i="2"/>
  <c r="DO17" i="2" s="1"/>
  <c r="CB15" i="2"/>
  <c r="BB4" i="2"/>
  <c r="CO4" i="2"/>
  <c r="CO24" i="2"/>
  <c r="BB18" i="2"/>
  <c r="CM4" i="2"/>
  <c r="DB25" i="2"/>
  <c r="DB23" i="2"/>
  <c r="CO19" i="2"/>
  <c r="DB19" i="2"/>
  <c r="CO15" i="2"/>
  <c r="DB15" i="2"/>
  <c r="DO13" i="2"/>
  <c r="DB11" i="2"/>
  <c r="DB7" i="2"/>
  <c r="DA24" i="2"/>
  <c r="DA20" i="2"/>
  <c r="DA16" i="2"/>
  <c r="DA10" i="2"/>
  <c r="DA6" i="2"/>
  <c r="CZ25" i="2"/>
  <c r="CZ23" i="2"/>
  <c r="CM21" i="2"/>
  <c r="CM19" i="2"/>
  <c r="U19" i="12" s="1"/>
  <c r="CZ17" i="2"/>
  <c r="CM15" i="2"/>
  <c r="CM13" i="2"/>
  <c r="CM11" i="2"/>
  <c r="CM9" i="2"/>
  <c r="CM7" i="2"/>
  <c r="CM5" i="2"/>
  <c r="CL24" i="2"/>
  <c r="CY20" i="2"/>
  <c r="CL16" i="2"/>
  <c r="CL14" i="2"/>
  <c r="CL12" i="2"/>
  <c r="CL10" i="2"/>
  <c r="CL8" i="2"/>
  <c r="CY6" i="2"/>
  <c r="CO14" i="2"/>
  <c r="CO12" i="2"/>
  <c r="CO10" i="2"/>
  <c r="CO8" i="2"/>
  <c r="CO6" i="2"/>
  <c r="CN23" i="2"/>
  <c r="CN19" i="2"/>
  <c r="CN15" i="2"/>
  <c r="BA11" i="2"/>
  <c r="CN11" i="2"/>
  <c r="BA7" i="2"/>
  <c r="CN7" i="2"/>
  <c r="AM24" i="2"/>
  <c r="CM22" i="2"/>
  <c r="CM20" i="2"/>
  <c r="CM18" i="2"/>
  <c r="U18" i="12"/>
  <c r="CM16" i="2"/>
  <c r="CM14" i="2"/>
  <c r="AZ12" i="2"/>
  <c r="AM12" i="2"/>
  <c r="CM12" i="2"/>
  <c r="CM10" i="2"/>
  <c r="CM8" i="2"/>
  <c r="CM6" i="2"/>
  <c r="CL21" i="2"/>
  <c r="CL17" i="2"/>
  <c r="CL15" i="2"/>
  <c r="AY13" i="2"/>
  <c r="AL13" i="2"/>
  <c r="CL13" i="2"/>
  <c r="CL11" i="2"/>
  <c r="S11" i="12"/>
  <c r="CL9" i="2"/>
  <c r="CL7" i="2"/>
  <c r="CL5" i="2"/>
  <c r="CX27" i="2"/>
  <c r="DI27" i="2"/>
  <c r="CU27" i="2"/>
  <c r="CH4" i="2"/>
  <c r="CU4" i="2"/>
  <c r="L4" i="3"/>
  <c r="CK4" i="2"/>
  <c r="CX4" i="2"/>
  <c r="DK4" i="2"/>
  <c r="CK24" i="2"/>
  <c r="CX24" i="2"/>
  <c r="CK22" i="2"/>
  <c r="CK20" i="2"/>
  <c r="CX20" i="2"/>
  <c r="CK18" i="2"/>
  <c r="CX18" i="2"/>
  <c r="DK18" i="2"/>
  <c r="CI4" i="2"/>
  <c r="AJ27" i="2"/>
  <c r="BW27" i="2"/>
  <c r="DJ27" i="2"/>
  <c r="CV4" i="2"/>
  <c r="BW4" i="2"/>
  <c r="X4" i="2"/>
  <c r="BX25" i="2"/>
  <c r="X24" i="2"/>
  <c r="BX23" i="2"/>
  <c r="X22" i="2"/>
  <c r="BX21" i="2"/>
  <c r="X20" i="2"/>
  <c r="R20" i="12" s="1"/>
  <c r="BX19" i="2"/>
  <c r="X18" i="2"/>
  <c r="BX17" i="2"/>
  <c r="BX13" i="2"/>
  <c r="BX11" i="2"/>
  <c r="BX7" i="2"/>
  <c r="BW24" i="2"/>
  <c r="BW20" i="2"/>
  <c r="BW18" i="2"/>
  <c r="BW16" i="2"/>
  <c r="BW14" i="2"/>
  <c r="BW12" i="2"/>
  <c r="BW10" i="2"/>
  <c r="BW8" i="2"/>
  <c r="BV25" i="2"/>
  <c r="BU22" i="2"/>
  <c r="CU22" i="2"/>
  <c r="BU20" i="2"/>
  <c r="BU18" i="2"/>
  <c r="DH18" i="2" s="1"/>
  <c r="CU18" i="2"/>
  <c r="CK16" i="2"/>
  <c r="CK14" i="2"/>
  <c r="CK10" i="2"/>
  <c r="CK6" i="2"/>
  <c r="CJ25" i="2"/>
  <c r="CJ21" i="2"/>
  <c r="CJ19" i="2"/>
  <c r="CJ17" i="2"/>
  <c r="CJ15" i="2"/>
  <c r="CJ13" i="2"/>
  <c r="CJ11" i="2"/>
  <c r="CJ9" i="2"/>
  <c r="CJ7" i="2"/>
  <c r="CI24" i="2"/>
  <c r="CI22" i="2"/>
  <c r="CI20" i="2"/>
  <c r="CI18" i="2"/>
  <c r="CI16" i="2"/>
  <c r="CI12" i="2"/>
  <c r="M12" i="12"/>
  <c r="CI10" i="2"/>
  <c r="CI6" i="2"/>
  <c r="CH25" i="2"/>
  <c r="CH23" i="2"/>
  <c r="CH21" i="2"/>
  <c r="CH19" i="2"/>
  <c r="CH17" i="2"/>
  <c r="CH13" i="2"/>
  <c r="AU9" i="2"/>
  <c r="AH9" i="2"/>
  <c r="CH9" i="2"/>
  <c r="CH7" i="2"/>
  <c r="CH5" i="2"/>
  <c r="CX16" i="2"/>
  <c r="CX14" i="2"/>
  <c r="CX10" i="2"/>
  <c r="CX6" i="2"/>
  <c r="CW23" i="2"/>
  <c r="CW19" i="2"/>
  <c r="CW15" i="2"/>
  <c r="CW11" i="2"/>
  <c r="CW7" i="2"/>
  <c r="CV20" i="2"/>
  <c r="CV16" i="2"/>
  <c r="CV12" i="2"/>
  <c r="CU25" i="2"/>
  <c r="CU21" i="2"/>
  <c r="CU17" i="2"/>
  <c r="BU9" i="2"/>
  <c r="CU9" i="2"/>
  <c r="BD25" i="2"/>
  <c r="BF5" i="2"/>
  <c r="H5" i="3"/>
  <c r="BT21" i="2"/>
  <c r="T21" i="2"/>
  <c r="CF18" i="2"/>
  <c r="S18" i="2"/>
  <c r="BS10" i="2"/>
  <c r="AQ25" i="2"/>
  <c r="AQ26" i="2"/>
  <c r="AR24" i="2"/>
  <c r="BR24" i="2"/>
  <c r="AS22" i="2"/>
  <c r="CF22" i="2" s="1"/>
  <c r="AS14" i="2"/>
  <c r="CF14" i="2" s="1"/>
  <c r="AF14" i="2"/>
  <c r="L9" i="9"/>
  <c r="M4" i="9"/>
  <c r="L5" i="9"/>
  <c r="H14" i="9"/>
  <c r="H16" i="9"/>
  <c r="H22" i="9"/>
  <c r="L18" i="9"/>
  <c r="L20" i="9"/>
  <c r="BD26" i="2"/>
  <c r="M25" i="9"/>
  <c r="H8" i="9"/>
  <c r="H6" i="9"/>
  <c r="G21" i="9"/>
  <c r="G13" i="9"/>
  <c r="K9" i="9"/>
  <c r="K4" i="9"/>
  <c r="P23" i="9"/>
  <c r="P21" i="9"/>
  <c r="P13" i="9"/>
  <c r="P7" i="9"/>
  <c r="P5" i="9"/>
  <c r="AR26" i="2"/>
  <c r="CE26" i="2" s="1"/>
  <c r="AE26" i="2"/>
  <c r="E26" i="12" s="1"/>
  <c r="BQ5" i="2"/>
  <c r="BQ6" i="2"/>
  <c r="BQ7" i="2"/>
  <c r="BQ10" i="2"/>
  <c r="BQ13" i="2"/>
  <c r="BQ15" i="2"/>
  <c r="BQ17" i="2"/>
  <c r="R22" i="2"/>
  <c r="AE8" i="2"/>
  <c r="BR8" i="2"/>
  <c r="AG23" i="2"/>
  <c r="AG15" i="2"/>
  <c r="AG7" i="2"/>
  <c r="AF20" i="2"/>
  <c r="AQ19" i="2"/>
  <c r="CD19" i="2"/>
  <c r="AQ21" i="2"/>
  <c r="BQ23" i="2"/>
  <c r="AE20" i="2"/>
  <c r="AF4" i="2"/>
  <c r="AG19" i="2"/>
  <c r="BT19" i="2"/>
  <c r="AG11" i="2"/>
  <c r="AF24" i="2"/>
  <c r="AF12" i="2"/>
  <c r="BE24" i="2"/>
  <c r="BT7" i="2"/>
  <c r="R14" i="2"/>
  <c r="CG25" i="2"/>
  <c r="CT25" i="2" s="1"/>
  <c r="T5" i="2"/>
  <c r="CF10" i="2"/>
  <c r="S10" i="2"/>
  <c r="AD26" i="2"/>
  <c r="C26" i="12" s="1"/>
  <c r="BQ21" i="2"/>
  <c r="AE25" i="2"/>
  <c r="R23" i="2"/>
  <c r="AE23" i="2"/>
  <c r="BR23" i="2" s="1"/>
  <c r="R8" i="2"/>
  <c r="T23" i="2"/>
  <c r="CG19" i="2"/>
  <c r="CT19" i="2" s="1"/>
  <c r="DG19" i="2" s="1"/>
  <c r="T19" i="2"/>
  <c r="CG15" i="2"/>
  <c r="CG7" i="2"/>
  <c r="CT7" i="2" s="1"/>
  <c r="DG7" i="2" s="1"/>
  <c r="J7" i="12" s="1"/>
  <c r="CF16" i="2"/>
  <c r="S12" i="2"/>
  <c r="R21" i="2"/>
  <c r="AE21" i="2"/>
  <c r="R17" i="2"/>
  <c r="AE17" i="2"/>
  <c r="BR17" i="2" s="1"/>
  <c r="R13" i="2"/>
  <c r="BE13" i="2" s="1"/>
  <c r="AE13" i="2"/>
  <c r="BR13" i="2" s="1"/>
  <c r="R12" i="2"/>
  <c r="R11" i="2"/>
  <c r="AE11" i="2"/>
  <c r="BR11" i="2" s="1"/>
  <c r="R10" i="2"/>
  <c r="R9" i="2"/>
  <c r="E9" i="3"/>
  <c r="AE9" i="2"/>
  <c r="R7" i="2"/>
  <c r="AE7" i="2"/>
  <c r="BR7" i="2"/>
  <c r="R5" i="2"/>
  <c r="AE5" i="2"/>
  <c r="BR5" i="2" s="1"/>
  <c r="AG4" i="2"/>
  <c r="T25" i="2"/>
  <c r="T24" i="2"/>
  <c r="AG24" i="2"/>
  <c r="T22" i="2"/>
  <c r="I22" i="3" s="1"/>
  <c r="AG22" i="2"/>
  <c r="BT22" i="2" s="1"/>
  <c r="T20" i="2"/>
  <c r="AG20" i="2"/>
  <c r="T18" i="2"/>
  <c r="T17" i="2"/>
  <c r="T16" i="2"/>
  <c r="AG16" i="2"/>
  <c r="T14" i="2"/>
  <c r="I14" i="3" s="1"/>
  <c r="AG14" i="2"/>
  <c r="T13" i="2"/>
  <c r="T12" i="2"/>
  <c r="AG12" i="2"/>
  <c r="T10" i="2"/>
  <c r="AG10" i="2"/>
  <c r="BT10" i="2"/>
  <c r="T9" i="2"/>
  <c r="T8" i="2"/>
  <c r="AG8" i="2"/>
  <c r="BT8" i="2"/>
  <c r="T7" i="2"/>
  <c r="T6" i="2"/>
  <c r="AG6" i="2"/>
  <c r="S25" i="2"/>
  <c r="AF25" i="2"/>
  <c r="BS25" i="2"/>
  <c r="S23" i="2"/>
  <c r="AF23" i="2"/>
  <c r="S22" i="2"/>
  <c r="BF22" i="2"/>
  <c r="S21" i="2"/>
  <c r="AF21" i="2"/>
  <c r="S20" i="2"/>
  <c r="G20" i="3"/>
  <c r="S19" i="2"/>
  <c r="S17" i="2"/>
  <c r="AF17" i="2"/>
  <c r="S16" i="2"/>
  <c r="S15" i="2"/>
  <c r="AF15" i="2"/>
  <c r="BS15" i="2" s="1"/>
  <c r="S14" i="2"/>
  <c r="S13" i="2"/>
  <c r="S11" i="2"/>
  <c r="AF11" i="2"/>
  <c r="S9" i="2"/>
  <c r="S8" i="2"/>
  <c r="S7" i="2"/>
  <c r="AF7" i="2"/>
  <c r="AS26" i="2"/>
  <c r="AT27" i="2"/>
  <c r="AR27" i="2"/>
  <c r="AQ5" i="2"/>
  <c r="CD5" i="2"/>
  <c r="AQ6" i="2"/>
  <c r="CD6" i="2"/>
  <c r="AQ7" i="2"/>
  <c r="CD7" i="2"/>
  <c r="CQ7" i="2" s="1"/>
  <c r="DD7" i="2" s="1"/>
  <c r="AQ8" i="2"/>
  <c r="CD8" i="2" s="1"/>
  <c r="BD8" i="2"/>
  <c r="AQ9" i="2"/>
  <c r="CD9" i="2"/>
  <c r="AQ10" i="2"/>
  <c r="CD10" i="2" s="1"/>
  <c r="AQ12" i="2"/>
  <c r="CD12" i="2" s="1"/>
  <c r="AQ13" i="2"/>
  <c r="CD13" i="2"/>
  <c r="AQ14" i="2"/>
  <c r="AQ15" i="2"/>
  <c r="AQ17" i="2"/>
  <c r="CD17" i="2"/>
  <c r="AQ18" i="2"/>
  <c r="CD18" i="2"/>
  <c r="AQ22" i="2"/>
  <c r="CD22" i="2"/>
  <c r="C22" i="12" s="1"/>
  <c r="AQ23" i="2"/>
  <c r="CD23" i="2" s="1"/>
  <c r="CQ23" i="2" s="1"/>
  <c r="DD23" i="2" s="1"/>
  <c r="AQ24" i="2"/>
  <c r="BD5" i="2"/>
  <c r="BD10" i="2"/>
  <c r="BD13" i="2"/>
  <c r="CD14" i="2"/>
  <c r="CQ14" i="2" s="1"/>
  <c r="BR26" i="2"/>
  <c r="BQ25" i="2"/>
  <c r="CD25" i="2"/>
  <c r="AG27" i="2"/>
  <c r="BT27" i="2"/>
  <c r="CD26" i="2"/>
  <c r="AF26" i="2"/>
  <c r="CF5" i="2"/>
  <c r="BS5" i="2"/>
  <c r="CE24" i="2"/>
  <c r="BR21" i="2"/>
  <c r="CE20" i="2"/>
  <c r="CE18" i="2"/>
  <c r="BT24" i="2"/>
  <c r="BT20" i="2"/>
  <c r="BT12" i="2"/>
  <c r="BS21" i="2"/>
  <c r="BS19" i="2"/>
  <c r="BS17" i="2"/>
  <c r="BS13" i="2"/>
  <c r="BS11" i="2"/>
  <c r="BS9" i="2"/>
  <c r="BQ24" i="2"/>
  <c r="CE23" i="2"/>
  <c r="CE17" i="2"/>
  <c r="CE7" i="2"/>
  <c r="E7" i="12" s="1"/>
  <c r="CG24" i="2"/>
  <c r="CG12" i="2"/>
  <c r="CG10" i="2"/>
  <c r="CG8" i="2"/>
  <c r="CF25" i="2"/>
  <c r="CF21" i="2"/>
  <c r="G21" i="12" s="1"/>
  <c r="CF19" i="2"/>
  <c r="CS19" i="2" s="1"/>
  <c r="DF19" i="2" s="1"/>
  <c r="H19" i="12" s="1"/>
  <c r="CF17" i="2"/>
  <c r="CF13" i="2"/>
  <c r="G13" i="12"/>
  <c r="CF11" i="2"/>
  <c r="CS11" i="2"/>
  <c r="CF9" i="2"/>
  <c r="G9" i="12"/>
  <c r="O27" i="3"/>
  <c r="P27" i="3"/>
  <c r="CD24" i="2"/>
  <c r="C24" i="12" s="1"/>
  <c r="G27" i="12"/>
  <c r="I7" i="12"/>
  <c r="I19" i="12"/>
  <c r="I24" i="12"/>
  <c r="E8" i="12"/>
  <c r="E24" i="12"/>
  <c r="K5" i="3"/>
  <c r="L5" i="3"/>
  <c r="BH5" i="2"/>
  <c r="K14" i="3"/>
  <c r="L14" i="3" s="1"/>
  <c r="BH14" i="2"/>
  <c r="M9" i="3"/>
  <c r="N9" i="3"/>
  <c r="BI9" i="2"/>
  <c r="M17" i="3"/>
  <c r="N17" i="3" s="1"/>
  <c r="BI17" i="2"/>
  <c r="M25" i="3"/>
  <c r="N25" i="3"/>
  <c r="BI25" i="2"/>
  <c r="O24" i="3"/>
  <c r="P24" i="3" s="1"/>
  <c r="BJ24" i="2"/>
  <c r="C14" i="12"/>
  <c r="E27" i="12"/>
  <c r="CG27" i="2"/>
  <c r="CT27" i="2" s="1"/>
  <c r="G10" i="12"/>
  <c r="G15" i="12"/>
  <c r="I21" i="12"/>
  <c r="G5" i="12"/>
  <c r="M5" i="3"/>
  <c r="N5" i="3" s="1"/>
  <c r="BI5" i="2"/>
  <c r="BI21" i="2"/>
  <c r="M21" i="3"/>
  <c r="N21" i="3" s="1"/>
  <c r="BJ8" i="2"/>
  <c r="O8" i="3"/>
  <c r="P8" i="3"/>
  <c r="O16" i="3"/>
  <c r="P16" i="3"/>
  <c r="BJ16" i="2"/>
  <c r="O18" i="3"/>
  <c r="P18" i="3" s="1"/>
  <c r="BJ18" i="2"/>
  <c r="BK13" i="2"/>
  <c r="M11" i="3"/>
  <c r="N11" i="3" s="1"/>
  <c r="M19" i="3"/>
  <c r="N19" i="3" s="1"/>
  <c r="BI19" i="2"/>
  <c r="BJ14" i="2"/>
  <c r="O14" i="3"/>
  <c r="P14" i="3" s="1"/>
  <c r="Q7" i="3"/>
  <c r="R7" i="3" s="1"/>
  <c r="BK7" i="2"/>
  <c r="K12" i="3"/>
  <c r="L12" i="3"/>
  <c r="BH12" i="2"/>
  <c r="K20" i="3"/>
  <c r="L20" i="3" s="1"/>
  <c r="BH20" i="2"/>
  <c r="M7" i="3"/>
  <c r="N7" i="3"/>
  <c r="BI7" i="2"/>
  <c r="M15" i="3"/>
  <c r="N15" i="3" s="1"/>
  <c r="BI15" i="2"/>
  <c r="M23" i="3"/>
  <c r="N23" i="3"/>
  <c r="BI23" i="2"/>
  <c r="O10" i="3"/>
  <c r="P10" i="3" s="1"/>
  <c r="O20" i="3"/>
  <c r="P20" i="3" s="1"/>
  <c r="BJ20" i="2"/>
  <c r="BJ22" i="2"/>
  <c r="Q15" i="3"/>
  <c r="R15" i="3" s="1"/>
  <c r="BK15" i="2"/>
  <c r="CM27" i="2"/>
  <c r="CO27" i="2"/>
  <c r="Y27" i="12"/>
  <c r="S9" i="12"/>
  <c r="S9" i="3"/>
  <c r="T9" i="3"/>
  <c r="BL9" i="2"/>
  <c r="S15" i="3"/>
  <c r="T15" i="3" s="1"/>
  <c r="BL15" i="2"/>
  <c r="BL19" i="2"/>
  <c r="V10" i="3"/>
  <c r="BM10" i="2"/>
  <c r="U22" i="3"/>
  <c r="V22" i="3" s="1"/>
  <c r="BM22" i="2"/>
  <c r="BN5" i="2"/>
  <c r="W13" i="3"/>
  <c r="X13" i="3" s="1"/>
  <c r="BN13" i="2"/>
  <c r="U16" i="12"/>
  <c r="U8" i="12"/>
  <c r="U4" i="12"/>
  <c r="W23" i="12"/>
  <c r="BY27" i="2"/>
  <c r="W4" i="12"/>
  <c r="CB27" i="2"/>
  <c r="DO27" i="2" s="1"/>
  <c r="DM26" i="2"/>
  <c r="S6" i="12"/>
  <c r="S10" i="12"/>
  <c r="S12" i="12"/>
  <c r="S20" i="12"/>
  <c r="W6" i="12"/>
  <c r="W10" i="12"/>
  <c r="W16" i="12"/>
  <c r="W24" i="12"/>
  <c r="Y7" i="12"/>
  <c r="Y15" i="12"/>
  <c r="S4" i="12"/>
  <c r="S27" i="12"/>
  <c r="CL27" i="2"/>
  <c r="CY27" i="2"/>
  <c r="W27" i="12"/>
  <c r="CN27" i="2"/>
  <c r="CA27" i="2"/>
  <c r="DN27" i="2"/>
  <c r="CB26" i="2"/>
  <c r="Y26" i="12"/>
  <c r="S5" i="12"/>
  <c r="BL5" i="2"/>
  <c r="S11" i="3"/>
  <c r="T11" i="3"/>
  <c r="BL11" i="2"/>
  <c r="BM14" i="2"/>
  <c r="U18" i="3"/>
  <c r="V18" i="3"/>
  <c r="BM18" i="2"/>
  <c r="Y16" i="3"/>
  <c r="Z16" i="3" s="1"/>
  <c r="Y24" i="3"/>
  <c r="Z24" i="3" s="1"/>
  <c r="BO24" i="2"/>
  <c r="DB24" i="2"/>
  <c r="AO4" i="2"/>
  <c r="CB4" i="2"/>
  <c r="DB4" i="2"/>
  <c r="U10" i="12"/>
  <c r="U6" i="12"/>
  <c r="U22" i="12"/>
  <c r="Y6" i="12"/>
  <c r="BZ27" i="2"/>
  <c r="CO26" i="2"/>
  <c r="DB26" i="2"/>
  <c r="Q18" i="12"/>
  <c r="Q20" i="12"/>
  <c r="Q22" i="12"/>
  <c r="R24" i="12"/>
  <c r="Q24" i="12"/>
  <c r="Q4" i="12"/>
  <c r="K6" i="12"/>
  <c r="L6" i="12"/>
  <c r="BH6" i="2"/>
  <c r="K8" i="3"/>
  <c r="L8" i="3"/>
  <c r="BH8" i="2"/>
  <c r="CU14" i="2"/>
  <c r="CV5" i="2"/>
  <c r="CV9" i="2"/>
  <c r="CV17" i="2"/>
  <c r="CV21" i="2"/>
  <c r="Q17" i="3"/>
  <c r="R17" i="3"/>
  <c r="BK17" i="2"/>
  <c r="Q19" i="12"/>
  <c r="Q19" i="3"/>
  <c r="R19" i="3"/>
  <c r="BK21" i="2"/>
  <c r="Q21" i="3"/>
  <c r="R21" i="3" s="1"/>
  <c r="Q23" i="3"/>
  <c r="R23" i="3" s="1"/>
  <c r="BK25" i="2"/>
  <c r="Q25" i="3"/>
  <c r="R25" i="3"/>
  <c r="M20" i="12"/>
  <c r="K9" i="12"/>
  <c r="K20" i="12"/>
  <c r="K7" i="12"/>
  <c r="O18" i="12"/>
  <c r="K14" i="12"/>
  <c r="M9" i="12"/>
  <c r="M17" i="12"/>
  <c r="M25" i="12"/>
  <c r="O15" i="12"/>
  <c r="O16" i="12"/>
  <c r="O24" i="12"/>
  <c r="Q10" i="12"/>
  <c r="M4" i="12"/>
  <c r="L4" i="12"/>
  <c r="CU12" i="2"/>
  <c r="CU16" i="2"/>
  <c r="CU24" i="2"/>
  <c r="CV7" i="2"/>
  <c r="CV11" i="2"/>
  <c r="CV15" i="2"/>
  <c r="CV19" i="2"/>
  <c r="CV23" i="2"/>
  <c r="O4" i="12"/>
  <c r="BJ4" i="2"/>
  <c r="O4" i="3"/>
  <c r="P4" i="3" s="1"/>
  <c r="K25" i="12"/>
  <c r="K21" i="12"/>
  <c r="K17" i="12"/>
  <c r="O7" i="12"/>
  <c r="CH8" i="2"/>
  <c r="K8" i="12" s="1"/>
  <c r="CU8" i="2"/>
  <c r="DH8" i="2"/>
  <c r="L8" i="12"/>
  <c r="M7" i="12"/>
  <c r="M19" i="12"/>
  <c r="Q7" i="12"/>
  <c r="O21" i="12"/>
  <c r="O17" i="12"/>
  <c r="U4" i="3"/>
  <c r="V4" i="3" s="1"/>
  <c r="BM4" i="2"/>
  <c r="BD9" i="2"/>
  <c r="S4" i="3"/>
  <c r="T4" i="3" s="1"/>
  <c r="BL4" i="2"/>
  <c r="S6" i="3"/>
  <c r="T6" i="3"/>
  <c r="BL6" i="2"/>
  <c r="S10" i="3"/>
  <c r="T10" i="3" s="1"/>
  <c r="S12" i="3"/>
  <c r="T12" i="3" s="1"/>
  <c r="BL12" i="2"/>
  <c r="S16" i="3"/>
  <c r="T16" i="3"/>
  <c r="BL16" i="2"/>
  <c r="S20" i="3"/>
  <c r="T20" i="3" s="1"/>
  <c r="BL20" i="2"/>
  <c r="S22" i="3"/>
  <c r="T22" i="3"/>
  <c r="BL22" i="2"/>
  <c r="S24" i="3"/>
  <c r="T24" i="3" s="1"/>
  <c r="BL24" i="2"/>
  <c r="U7" i="3"/>
  <c r="V7" i="3"/>
  <c r="BM7" i="2"/>
  <c r="U11" i="3"/>
  <c r="V11" i="3" s="1"/>
  <c r="BM11" i="2"/>
  <c r="BM13" i="2"/>
  <c r="U13" i="3"/>
  <c r="V13" i="3" s="1"/>
  <c r="BM15" i="2"/>
  <c r="U15" i="3"/>
  <c r="V15" i="3"/>
  <c r="BM17" i="2"/>
  <c r="U17" i="3"/>
  <c r="V17" i="3" s="1"/>
  <c r="BM23" i="2"/>
  <c r="U23" i="3"/>
  <c r="V23" i="3"/>
  <c r="BN6" i="2"/>
  <c r="W10" i="3"/>
  <c r="X10" i="3"/>
  <c r="BN10" i="2"/>
  <c r="BN12" i="2"/>
  <c r="W14" i="3"/>
  <c r="X14" i="3"/>
  <c r="BN14" i="2"/>
  <c r="W16" i="3"/>
  <c r="X16" i="3" s="1"/>
  <c r="BN16" i="2"/>
  <c r="W18" i="3"/>
  <c r="X18" i="3"/>
  <c r="W20" i="3"/>
  <c r="X20" i="3"/>
  <c r="BN20" i="2"/>
  <c r="X22" i="3"/>
  <c r="BN22" i="2"/>
  <c r="W24" i="3"/>
  <c r="X24" i="3" s="1"/>
  <c r="BN24" i="2"/>
  <c r="Y5" i="3"/>
  <c r="Z5" i="3"/>
  <c r="BO5" i="2"/>
  <c r="BO7" i="2"/>
  <c r="Y7" i="3"/>
  <c r="Z7" i="3"/>
  <c r="Y11" i="3"/>
  <c r="Z11" i="3"/>
  <c r="BO11" i="2"/>
  <c r="BO15" i="2"/>
  <c r="Z23" i="3"/>
  <c r="BO23" i="2"/>
  <c r="Y25" i="3"/>
  <c r="Z25" i="3"/>
  <c r="BO25" i="2"/>
  <c r="CY10" i="2"/>
  <c r="CY14" i="2"/>
  <c r="CZ5" i="2"/>
  <c r="CZ9" i="2"/>
  <c r="CZ13" i="2"/>
  <c r="CZ19" i="2"/>
  <c r="DO15" i="2"/>
  <c r="DO19" i="2"/>
  <c r="CY7" i="2"/>
  <c r="CY9" i="2"/>
  <c r="CY11" i="2"/>
  <c r="BY13" i="2"/>
  <c r="CY13" i="2"/>
  <c r="CY15" i="2"/>
  <c r="CY17" i="2"/>
  <c r="CY19" i="2"/>
  <c r="CY21" i="2"/>
  <c r="CY23" i="2"/>
  <c r="AL25" i="2"/>
  <c r="BY25" i="2"/>
  <c r="CY25" i="2"/>
  <c r="CZ6" i="2"/>
  <c r="CZ8" i="2"/>
  <c r="CZ10" i="2"/>
  <c r="BZ12" i="2"/>
  <c r="CZ12" i="2"/>
  <c r="CZ14" i="2"/>
  <c r="CZ16" i="2"/>
  <c r="CZ18" i="2"/>
  <c r="AM20" i="2"/>
  <c r="BZ20" i="2"/>
  <c r="CZ20" i="2"/>
  <c r="CZ22" i="2"/>
  <c r="BZ24" i="2"/>
  <c r="DM24" i="2"/>
  <c r="CZ24" i="2"/>
  <c r="DA5" i="2"/>
  <c r="AN7" i="2"/>
  <c r="CA7" i="2"/>
  <c r="DA7" i="2"/>
  <c r="DA9" i="2"/>
  <c r="AN11" i="2"/>
  <c r="CA11" i="2"/>
  <c r="DA11" i="2"/>
  <c r="DA13" i="2"/>
  <c r="DA15" i="2"/>
  <c r="DA17" i="2"/>
  <c r="DA19" i="2"/>
  <c r="DA21" i="2"/>
  <c r="DA23" i="2"/>
  <c r="DA25" i="2"/>
  <c r="DB6" i="2"/>
  <c r="DB8" i="2"/>
  <c r="DB10" i="2"/>
  <c r="DB12" i="2"/>
  <c r="DB14" i="2"/>
  <c r="DB16" i="2"/>
  <c r="AO18" i="2"/>
  <c r="CB18" i="2"/>
  <c r="DB18" i="2"/>
  <c r="DB22" i="2"/>
  <c r="DL6" i="2"/>
  <c r="T6" i="12"/>
  <c r="DM17" i="2"/>
  <c r="V17" i="12"/>
  <c r="DM25" i="2"/>
  <c r="DN16" i="2"/>
  <c r="X16" i="12"/>
  <c r="DN20" i="2"/>
  <c r="DN24" i="2"/>
  <c r="X24" i="12" s="1"/>
  <c r="DO7" i="2"/>
  <c r="Z7" i="12" s="1"/>
  <c r="DO11" i="2"/>
  <c r="Z11" i="12" s="1"/>
  <c r="DA4" i="2"/>
  <c r="CY5" i="2"/>
  <c r="CY8" i="2"/>
  <c r="CY12" i="2"/>
  <c r="CY16" i="2"/>
  <c r="CY24" i="2"/>
  <c r="CZ7" i="2"/>
  <c r="CZ11" i="2"/>
  <c r="CZ15" i="2"/>
  <c r="CZ21" i="2"/>
  <c r="DA14" i="2"/>
  <c r="DB17" i="2"/>
  <c r="CZ4" i="2"/>
  <c r="DO25" i="2"/>
  <c r="Z25" i="12"/>
  <c r="DL20" i="2"/>
  <c r="T20" i="12"/>
  <c r="DM23" i="2"/>
  <c r="V23" i="12"/>
  <c r="X10" i="12"/>
  <c r="CU5" i="2"/>
  <c r="CU7" i="2"/>
  <c r="CU11" i="2"/>
  <c r="CU15" i="2"/>
  <c r="CU23" i="2"/>
  <c r="CV6" i="2"/>
  <c r="CV10" i="2"/>
  <c r="CV18" i="2"/>
  <c r="CV22" i="2"/>
  <c r="CW5" i="2"/>
  <c r="CW9" i="2"/>
  <c r="CW13" i="2"/>
  <c r="CW17" i="2"/>
  <c r="CW21" i="2"/>
  <c r="DH13" i="2"/>
  <c r="DH21" i="2"/>
  <c r="L21" i="12"/>
  <c r="DH25" i="2"/>
  <c r="L25" i="12"/>
  <c r="DI8" i="2"/>
  <c r="DI12" i="2"/>
  <c r="N12" i="12" s="1"/>
  <c r="DI16" i="2"/>
  <c r="N16" i="12" s="1"/>
  <c r="DI20" i="2"/>
  <c r="N20" i="12" s="1"/>
  <c r="DJ7" i="2"/>
  <c r="DJ15" i="2"/>
  <c r="P15" i="12"/>
  <c r="DJ19" i="2"/>
  <c r="DK8" i="2"/>
  <c r="DK10" i="2"/>
  <c r="DK12" i="2"/>
  <c r="DK14" i="2"/>
  <c r="CW6" i="2"/>
  <c r="CW10" i="2"/>
  <c r="CW14" i="2"/>
  <c r="CW18" i="2"/>
  <c r="CW22" i="2"/>
  <c r="CX9" i="2"/>
  <c r="CX13" i="2"/>
  <c r="CK17" i="2"/>
  <c r="CX17" i="2"/>
  <c r="CX19" i="2"/>
  <c r="CK21" i="2"/>
  <c r="CX21" i="2"/>
  <c r="CX23" i="2"/>
  <c r="CK25" i="2"/>
  <c r="CX25" i="2"/>
  <c r="DH22" i="2"/>
  <c r="BK18" i="2"/>
  <c r="Q18" i="3"/>
  <c r="R18" i="3"/>
  <c r="Q20" i="3"/>
  <c r="R20" i="3"/>
  <c r="BK20" i="2"/>
  <c r="Q22" i="3"/>
  <c r="R22" i="3" s="1"/>
  <c r="BK22" i="2"/>
  <c r="BK24" i="2"/>
  <c r="Q24" i="3"/>
  <c r="R24" i="3" s="1"/>
  <c r="Q4" i="3"/>
  <c r="R4" i="3" s="1"/>
  <c r="BK4" i="2"/>
  <c r="CU20" i="2"/>
  <c r="CV25" i="2"/>
  <c r="CW8" i="2"/>
  <c r="CW12" i="2"/>
  <c r="CW16" i="2"/>
  <c r="CW20" i="2"/>
  <c r="CW24" i="2"/>
  <c r="CX7" i="2"/>
  <c r="CX11" i="2"/>
  <c r="CX15" i="2"/>
  <c r="CW4" i="2"/>
  <c r="CF27" i="2"/>
  <c r="BQ22" i="2"/>
  <c r="E23" i="3"/>
  <c r="F23" i="3" s="1"/>
  <c r="E25" i="3"/>
  <c r="F25" i="3" s="1"/>
  <c r="BE25" i="2"/>
  <c r="BQ18" i="2"/>
  <c r="BD24" i="2"/>
  <c r="BD22" i="2"/>
  <c r="G10" i="3"/>
  <c r="H10" i="3" s="1"/>
  <c r="BF10" i="2"/>
  <c r="G14" i="3"/>
  <c r="H14" i="3"/>
  <c r="G15" i="3"/>
  <c r="H15" i="3"/>
  <c r="BF15" i="2"/>
  <c r="G18" i="3"/>
  <c r="H18" i="3" s="1"/>
  <c r="BF18" i="2"/>
  <c r="G23" i="3"/>
  <c r="H23" i="3"/>
  <c r="BF23" i="2"/>
  <c r="BG5" i="2"/>
  <c r="I6" i="3"/>
  <c r="J6" i="3"/>
  <c r="BG6" i="2"/>
  <c r="I9" i="3"/>
  <c r="J9" i="3" s="1"/>
  <c r="BG9" i="2"/>
  <c r="I13" i="3"/>
  <c r="J13" i="3"/>
  <c r="BG13" i="2"/>
  <c r="J14" i="3"/>
  <c r="BG14" i="2"/>
  <c r="I18" i="3"/>
  <c r="J18" i="3" s="1"/>
  <c r="BG18" i="2"/>
  <c r="I21" i="3"/>
  <c r="J21" i="3"/>
  <c r="BG21" i="2"/>
  <c r="J22" i="3"/>
  <c r="BG22" i="2"/>
  <c r="E7" i="3"/>
  <c r="F7" i="3" s="1"/>
  <c r="BE7" i="2"/>
  <c r="E10" i="3"/>
  <c r="F10" i="3"/>
  <c r="BE10" i="2"/>
  <c r="E11" i="3"/>
  <c r="F11" i="3" s="1"/>
  <c r="BE11" i="2"/>
  <c r="E14" i="3"/>
  <c r="F14" i="3"/>
  <c r="BE14" i="2"/>
  <c r="E17" i="3"/>
  <c r="F17" i="3" s="1"/>
  <c r="BE17" i="2"/>
  <c r="BE21" i="2"/>
  <c r="G8" i="3"/>
  <c r="H8" i="3" s="1"/>
  <c r="BF8" i="2"/>
  <c r="G9" i="3"/>
  <c r="H9" i="3"/>
  <c r="BF9" i="2"/>
  <c r="BF12" i="2"/>
  <c r="G13" i="3"/>
  <c r="H13" i="3"/>
  <c r="G16" i="3"/>
  <c r="H16" i="3"/>
  <c r="BF16" i="2"/>
  <c r="G17" i="3"/>
  <c r="H17" i="3" s="1"/>
  <c r="BF17" i="2"/>
  <c r="H20" i="3"/>
  <c r="BF20" i="2"/>
  <c r="G21" i="3"/>
  <c r="H21" i="3"/>
  <c r="BF21" i="2"/>
  <c r="BF25" i="2"/>
  <c r="I7" i="3"/>
  <c r="J7" i="3"/>
  <c r="BG7" i="2"/>
  <c r="BG8" i="2"/>
  <c r="I12" i="3"/>
  <c r="J12" i="3"/>
  <c r="BG12" i="2"/>
  <c r="BG16" i="2"/>
  <c r="I19" i="3"/>
  <c r="J19" i="3"/>
  <c r="BG19" i="2"/>
  <c r="I20" i="3"/>
  <c r="J20" i="3" s="1"/>
  <c r="BG20" i="2"/>
  <c r="I23" i="3"/>
  <c r="J23" i="3"/>
  <c r="BG23" i="2"/>
  <c r="I24" i="3"/>
  <c r="J24" i="3" s="1"/>
  <c r="BG24" i="2"/>
  <c r="E5" i="3"/>
  <c r="F5" i="3"/>
  <c r="BE5" i="2"/>
  <c r="E8" i="3"/>
  <c r="F8" i="3" s="1"/>
  <c r="BE8" i="2"/>
  <c r="F9" i="3"/>
  <c r="BE9" i="2"/>
  <c r="E12" i="3"/>
  <c r="F12" i="3"/>
  <c r="BE12" i="2"/>
  <c r="E13" i="3"/>
  <c r="F13" i="3" s="1"/>
  <c r="CS15" i="2"/>
  <c r="CT10" i="2"/>
  <c r="CS13" i="2"/>
  <c r="CS21" i="2"/>
  <c r="CS25" i="2"/>
  <c r="CT24" i="2"/>
  <c r="DF15" i="2"/>
  <c r="H15" i="12" s="1"/>
  <c r="DG10" i="2"/>
  <c r="CS5" i="2"/>
  <c r="CQ19" i="2"/>
  <c r="CR26" i="2"/>
  <c r="CF26" i="2"/>
  <c r="DO24" i="2"/>
  <c r="DA27" i="2"/>
  <c r="DB27" i="2"/>
  <c r="DO26" i="2"/>
  <c r="DL27" i="2"/>
  <c r="CZ27" i="2"/>
  <c r="DM27" i="2"/>
  <c r="DI23" i="2"/>
  <c r="N23" i="12" s="1"/>
  <c r="DI19" i="2"/>
  <c r="N19" i="12" s="1"/>
  <c r="DI15" i="2"/>
  <c r="N15" i="12" s="1"/>
  <c r="DI11" i="2"/>
  <c r="N11" i="12" s="1"/>
  <c r="DH24" i="2"/>
  <c r="DH16" i="2"/>
  <c r="DH12" i="2"/>
  <c r="L12" i="12" s="1"/>
  <c r="CU10" i="2"/>
  <c r="DI21" i="2"/>
  <c r="N21" i="12"/>
  <c r="DI17" i="2"/>
  <c r="N17" i="12"/>
  <c r="DI13" i="2"/>
  <c r="DI9" i="2"/>
  <c r="N9" i="12" s="1"/>
  <c r="DI5" i="2"/>
  <c r="N5" i="12" s="1"/>
  <c r="DH14" i="2"/>
  <c r="L14" i="12" s="1"/>
  <c r="CQ22" i="2"/>
  <c r="DM4" i="2"/>
  <c r="V4" i="12"/>
  <c r="DM15" i="2"/>
  <c r="V15" i="12"/>
  <c r="DM11" i="2"/>
  <c r="V11" i="12"/>
  <c r="DM7" i="2"/>
  <c r="V7" i="12"/>
  <c r="DL24" i="2"/>
  <c r="T24" i="12"/>
  <c r="DL16" i="2"/>
  <c r="T16" i="12"/>
  <c r="DL12" i="2"/>
  <c r="T12" i="12"/>
  <c r="DL8" i="2"/>
  <c r="Z16" i="12"/>
  <c r="DO12" i="2"/>
  <c r="DN25" i="2"/>
  <c r="DN5" i="2"/>
  <c r="X5" i="12"/>
  <c r="DM22" i="2"/>
  <c r="V22" i="12"/>
  <c r="DM18" i="2"/>
  <c r="V18" i="12"/>
  <c r="DM14" i="2"/>
  <c r="V14" i="12"/>
  <c r="DM10" i="2"/>
  <c r="V10" i="12"/>
  <c r="DL19" i="2"/>
  <c r="T19" i="12"/>
  <c r="DL15" i="2"/>
  <c r="T15" i="12"/>
  <c r="DL11" i="2"/>
  <c r="T11" i="12"/>
  <c r="DM19" i="2"/>
  <c r="DM13" i="2"/>
  <c r="V13" i="12" s="1"/>
  <c r="DM9" i="2"/>
  <c r="V9" i="12" s="1"/>
  <c r="DM5" i="2"/>
  <c r="DL14" i="2"/>
  <c r="DN4" i="2"/>
  <c r="X4" i="12" s="1"/>
  <c r="DO6" i="2"/>
  <c r="Z6" i="12" s="1"/>
  <c r="DN23" i="2"/>
  <c r="X23" i="12" s="1"/>
  <c r="DM16" i="2"/>
  <c r="V16" i="12" s="1"/>
  <c r="DM8" i="2"/>
  <c r="V8" i="12" s="1"/>
  <c r="DL9" i="2"/>
  <c r="T9" i="12" s="1"/>
  <c r="DJ21" i="2"/>
  <c r="P21" i="12" s="1"/>
  <c r="DJ13" i="2"/>
  <c r="DI18" i="2"/>
  <c r="DI10" i="2"/>
  <c r="N10" i="12" s="1"/>
  <c r="DH23" i="2"/>
  <c r="DH7" i="2"/>
  <c r="DH5" i="2"/>
  <c r="L5" i="12"/>
  <c r="DK11" i="2"/>
  <c r="DK7" i="2"/>
  <c r="R7" i="12" s="1"/>
  <c r="DJ24" i="2"/>
  <c r="P24" i="12" s="1"/>
  <c r="DJ20" i="2"/>
  <c r="P20" i="12" s="1"/>
  <c r="DJ16" i="2"/>
  <c r="P16" i="12" s="1"/>
  <c r="DJ12" i="2"/>
  <c r="DJ8" i="2"/>
  <c r="P8" i="12"/>
  <c r="DJ4" i="2"/>
  <c r="P4" i="12"/>
  <c r="DK25" i="2"/>
  <c r="R25" i="12"/>
  <c r="DK23" i="2"/>
  <c r="R23" i="12"/>
  <c r="DK21" i="2"/>
  <c r="R21" i="12"/>
  <c r="DK19" i="2"/>
  <c r="R19" i="12"/>
  <c r="DK17" i="2"/>
  <c r="R17" i="12"/>
  <c r="DK13" i="2"/>
  <c r="R13" i="12"/>
  <c r="DJ18" i="2"/>
  <c r="P18" i="12"/>
  <c r="DJ14" i="2"/>
  <c r="P14" i="12"/>
  <c r="DJ10" i="2"/>
  <c r="P10" i="12"/>
  <c r="DH20" i="2"/>
  <c r="L20" i="12"/>
  <c r="DJ17" i="2"/>
  <c r="P17" i="12"/>
  <c r="DJ9" i="2"/>
  <c r="DI22" i="2"/>
  <c r="DI6" i="2"/>
  <c r="DH19" i="2"/>
  <c r="CQ18" i="2"/>
  <c r="DD19" i="2"/>
  <c r="DF25" i="2"/>
  <c r="H25" i="12"/>
  <c r="DF21" i="2"/>
  <c r="H21" i="12"/>
  <c r="DF13" i="2"/>
  <c r="H13" i="12"/>
  <c r="DD18" i="2"/>
  <c r="C17" i="12"/>
  <c r="C10" i="12"/>
  <c r="CQ9" i="2"/>
  <c r="C9" i="12"/>
  <c r="CR7" i="2"/>
  <c r="C6" i="12"/>
  <c r="CR23" i="2"/>
  <c r="DE23" i="2"/>
  <c r="F23" i="12" s="1"/>
  <c r="DG25" i="2"/>
  <c r="BO18" i="2"/>
  <c r="W11" i="3"/>
  <c r="X11" i="3" s="1"/>
  <c r="BN11" i="2"/>
  <c r="W7" i="3"/>
  <c r="X7" i="3"/>
  <c r="CQ25" i="2"/>
  <c r="DD25" i="2" s="1"/>
  <c r="D25" i="12" s="1"/>
  <c r="U12" i="3"/>
  <c r="V12" i="3"/>
  <c r="BM12" i="2"/>
  <c r="K9" i="3"/>
  <c r="L9" i="3" s="1"/>
  <c r="BH9" i="2"/>
  <c r="DF11" i="2"/>
  <c r="H11" i="12"/>
  <c r="C25" i="12"/>
  <c r="CE9" i="2"/>
  <c r="BD17" i="2"/>
  <c r="BD14" i="2"/>
  <c r="BD6" i="2"/>
  <c r="BQ26" i="2"/>
  <c r="CQ26" i="2" s="1"/>
  <c r="X14" i="2"/>
  <c r="R14" i="12" s="1"/>
  <c r="X6" i="2"/>
  <c r="W19" i="2"/>
  <c r="O19" i="3" s="1"/>
  <c r="P19" i="3" s="1"/>
  <c r="W13" i="2"/>
  <c r="P13" i="12" s="1"/>
  <c r="W9" i="2"/>
  <c r="BJ9" i="2" s="1"/>
  <c r="W5" i="2"/>
  <c r="BJ5" i="2" s="1"/>
  <c r="V22" i="2"/>
  <c r="M22" i="3" s="1"/>
  <c r="N22" i="3" s="1"/>
  <c r="V18" i="2"/>
  <c r="V14" i="2"/>
  <c r="BI14" i="2" s="1"/>
  <c r="V10" i="2"/>
  <c r="BI10" i="2" s="1"/>
  <c r="V6" i="2"/>
  <c r="BI6" i="2" s="1"/>
  <c r="U23" i="2"/>
  <c r="U19" i="2"/>
  <c r="L19" i="12" s="1"/>
  <c r="U15" i="2"/>
  <c r="K15" i="3" s="1"/>
  <c r="L15" i="3" s="1"/>
  <c r="DH9" i="2"/>
  <c r="L9" i="12" s="1"/>
  <c r="AT17" i="2"/>
  <c r="CG17" i="2" s="1"/>
  <c r="I17" i="12" s="1"/>
  <c r="AG17" i="2"/>
  <c r="K19" i="3"/>
  <c r="L19" i="3" s="1"/>
  <c r="K19" i="12"/>
  <c r="O19" i="12"/>
  <c r="Q21" i="12"/>
  <c r="DN11" i="2"/>
  <c r="X11" i="12" s="1"/>
  <c r="DO4" i="2"/>
  <c r="BH15" i="2"/>
  <c r="K23" i="3"/>
  <c r="L23" i="3" s="1"/>
  <c r="K23" i="12"/>
  <c r="M10" i="3"/>
  <c r="N10" i="3"/>
  <c r="M10" i="12"/>
  <c r="M18" i="3"/>
  <c r="N18" i="3" s="1"/>
  <c r="M18" i="12"/>
  <c r="O5" i="3"/>
  <c r="P5" i="3"/>
  <c r="O13" i="12"/>
  <c r="Q6" i="3"/>
  <c r="R6" i="3"/>
  <c r="BK6" i="2"/>
  <c r="Q6" i="12"/>
  <c r="R6" i="12"/>
  <c r="Q17" i="12"/>
  <c r="Q25" i="12"/>
  <c r="DL25" i="2"/>
  <c r="DM20" i="2"/>
  <c r="DN7" i="2"/>
  <c r="X7" i="12"/>
  <c r="DO18" i="2"/>
  <c r="DD9" i="2"/>
  <c r="D9" i="12" s="1"/>
  <c r="M6" i="3"/>
  <c r="N6" i="3" s="1"/>
  <c r="M6" i="12"/>
  <c r="M22" i="12"/>
  <c r="DL13" i="2"/>
  <c r="DM12" i="2"/>
  <c r="V12" i="12"/>
  <c r="DE7" i="2"/>
  <c r="F7" i="12" s="1"/>
  <c r="E9" i="12"/>
  <c r="BT17" i="2"/>
  <c r="BH19" i="2"/>
  <c r="O9" i="3"/>
  <c r="P9" i="3" s="1"/>
  <c r="O9" i="12"/>
  <c r="P9" i="12"/>
  <c r="BK14" i="2"/>
  <c r="C5" i="12"/>
  <c r="CQ5" i="2"/>
  <c r="CQ10" i="2"/>
  <c r="CT8" i="2"/>
  <c r="DG8" i="2"/>
  <c r="J8" i="12" s="1"/>
  <c r="S24" i="12"/>
  <c r="BL14" i="2"/>
  <c r="S14" i="12"/>
  <c r="S14" i="3"/>
  <c r="T14" i="3"/>
  <c r="Q13" i="3"/>
  <c r="R13" i="3"/>
  <c r="Q3" i="9"/>
  <c r="T4" i="2"/>
  <c r="BB21" i="2"/>
  <c r="CO21" i="2"/>
  <c r="AB21" i="2"/>
  <c r="CB21" i="2"/>
  <c r="DO21" i="2" s="1"/>
  <c r="AT20" i="9"/>
  <c r="DB21" i="2"/>
  <c r="CQ17" i="2"/>
  <c r="DL10" i="2"/>
  <c r="T10" i="12"/>
  <c r="CS9" i="2"/>
  <c r="BD18" i="2"/>
  <c r="Q13" i="12"/>
  <c r="CR17" i="2"/>
  <c r="BF7" i="2"/>
  <c r="G19" i="12"/>
  <c r="G19" i="3"/>
  <c r="H19" i="3"/>
  <c r="BF19" i="2"/>
  <c r="G25" i="12"/>
  <c r="G25" i="3"/>
  <c r="H25" i="3"/>
  <c r="BT14" i="2"/>
  <c r="I17" i="3"/>
  <c r="J17" i="3" s="1"/>
  <c r="BG17" i="2"/>
  <c r="I25" i="3"/>
  <c r="J25" i="3"/>
  <c r="I25" i="12"/>
  <c r="BG25" i="2"/>
  <c r="S18" i="3"/>
  <c r="T18" i="3"/>
  <c r="BL18" i="2"/>
  <c r="T18" i="12"/>
  <c r="BO16" i="2"/>
  <c r="K24" i="12"/>
  <c r="BH24" i="2"/>
  <c r="K24" i="3"/>
  <c r="L24" i="3"/>
  <c r="U26" i="12"/>
  <c r="AR15" i="2"/>
  <c r="CE15" i="2" s="1"/>
  <c r="CR15" i="2" s="1"/>
  <c r="F14" i="9"/>
  <c r="R15" i="2"/>
  <c r="AE15" i="2"/>
  <c r="BR15" i="2"/>
  <c r="AL23" i="9"/>
  <c r="CM24" i="2"/>
  <c r="Z24" i="2"/>
  <c r="AZ24" i="2"/>
  <c r="Y24" i="12"/>
  <c r="L7" i="9"/>
  <c r="AS8" i="2"/>
  <c r="Q27" i="2"/>
  <c r="CD27" i="2"/>
  <c r="B26" i="9"/>
  <c r="AQ27" i="2"/>
  <c r="AD27" i="2"/>
  <c r="BQ27" i="2" s="1"/>
  <c r="C21" i="3"/>
  <c r="D21" i="3" s="1"/>
  <c r="Q20" i="2"/>
  <c r="AQ20" i="2"/>
  <c r="CD20" i="2"/>
  <c r="CQ20" i="2" s="1"/>
  <c r="AD20" i="2"/>
  <c r="BQ20" i="2" s="1"/>
  <c r="B19" i="9"/>
  <c r="N18" i="12"/>
  <c r="BI18" i="2"/>
  <c r="L23" i="12"/>
  <c r="BH23" i="2"/>
  <c r="BD21" i="2"/>
  <c r="BN7" i="2"/>
  <c r="Y18" i="3"/>
  <c r="Z18" i="3"/>
  <c r="C18" i="12"/>
  <c r="DN14" i="2"/>
  <c r="X14" i="12" s="1"/>
  <c r="G7" i="3"/>
  <c r="H7" i="3" s="1"/>
  <c r="CT12" i="2"/>
  <c r="I12" i="12"/>
  <c r="I27" i="12"/>
  <c r="G12" i="12"/>
  <c r="G12" i="3"/>
  <c r="H12" i="3" s="1"/>
  <c r="CT21" i="2"/>
  <c r="DG21" i="2" s="1"/>
  <c r="G18" i="9"/>
  <c r="AE19" i="2"/>
  <c r="E22" i="3"/>
  <c r="F22" i="3"/>
  <c r="U11" i="12"/>
  <c r="BM19" i="2"/>
  <c r="U19" i="3"/>
  <c r="V19" i="3"/>
  <c r="BO19" i="2"/>
  <c r="Y19" i="12"/>
  <c r="Z19" i="12"/>
  <c r="DJ11" i="2"/>
  <c r="P11" i="12" s="1"/>
  <c r="Y11" i="12"/>
  <c r="O25" i="3"/>
  <c r="P25" i="3"/>
  <c r="BJ25" i="2"/>
  <c r="O25" i="12"/>
  <c r="H4" i="9"/>
  <c r="AR5" i="2"/>
  <c r="CE5" i="2" s="1"/>
  <c r="AT21" i="9"/>
  <c r="CB22" i="2"/>
  <c r="DO22" i="2"/>
  <c r="AB22" i="2"/>
  <c r="BB22" i="2"/>
  <c r="CO22" i="2"/>
  <c r="AO22" i="2"/>
  <c r="BB20" i="2"/>
  <c r="AB20" i="2"/>
  <c r="CO20" i="2"/>
  <c r="AT19" i="9"/>
  <c r="AO20" i="2"/>
  <c r="CB20" i="2"/>
  <c r="DO20" i="2" s="1"/>
  <c r="DB20" i="2"/>
  <c r="Q11" i="2"/>
  <c r="B10" i="9"/>
  <c r="AQ11" i="2"/>
  <c r="AD11" i="2"/>
  <c r="BQ11" i="2" s="1"/>
  <c r="BD4" i="2"/>
  <c r="Z18" i="12"/>
  <c r="CQ6" i="2"/>
  <c r="DD6" i="2" s="1"/>
  <c r="D6" i="12" s="1"/>
  <c r="D18" i="12"/>
  <c r="DF9" i="2"/>
  <c r="H9" i="12" s="1"/>
  <c r="DD22" i="2"/>
  <c r="D22" i="12" s="1"/>
  <c r="G18" i="12"/>
  <c r="G11" i="12"/>
  <c r="BF11" i="2"/>
  <c r="G11" i="3"/>
  <c r="H11" i="3"/>
  <c r="G22" i="3"/>
  <c r="H22" i="3"/>
  <c r="G22" i="12"/>
  <c r="I10" i="3"/>
  <c r="J10" i="3" s="1"/>
  <c r="J10" i="12"/>
  <c r="BG10" i="2"/>
  <c r="O11" i="12"/>
  <c r="U9" i="12"/>
  <c r="U9" i="3"/>
  <c r="V9" i="3"/>
  <c r="AO21" i="2"/>
  <c r="M15" i="12"/>
  <c r="S7" i="3"/>
  <c r="T7" i="3"/>
  <c r="S7" i="12"/>
  <c r="BL7" i="2"/>
  <c r="BN21" i="2"/>
  <c r="W21" i="3"/>
  <c r="X21" i="3" s="1"/>
  <c r="E27" i="3"/>
  <c r="F27" i="3" s="1"/>
  <c r="BE27" i="2"/>
  <c r="AE16" i="2"/>
  <c r="BR16" i="2" s="1"/>
  <c r="R16" i="2"/>
  <c r="AR16" i="2"/>
  <c r="AR13" i="2"/>
  <c r="CE13" i="2"/>
  <c r="H12" i="9"/>
  <c r="AE6" i="2"/>
  <c r="R6" i="2"/>
  <c r="F5" i="9"/>
  <c r="AR6" i="2"/>
  <c r="BR6" i="2"/>
  <c r="CR6" i="2" s="1"/>
  <c r="DE6" i="2" s="1"/>
  <c r="F6" i="12" s="1"/>
  <c r="CE6" i="2"/>
  <c r="W7" i="12"/>
  <c r="S6" i="2"/>
  <c r="M5" i="9"/>
  <c r="CF6" i="2"/>
  <c r="J25" i="12"/>
  <c r="DG24" i="2"/>
  <c r="J24" i="12" s="1"/>
  <c r="DF5" i="2"/>
  <c r="H5" i="12" s="1"/>
  <c r="DI25" i="2"/>
  <c r="N25" i="12" s="1"/>
  <c r="T14" i="12"/>
  <c r="V19" i="12"/>
  <c r="L24" i="12"/>
  <c r="DI7" i="2"/>
  <c r="N7" i="12"/>
  <c r="Z24" i="12"/>
  <c r="Y19" i="3"/>
  <c r="Z19" i="3" s="1"/>
  <c r="BE22" i="2"/>
  <c r="I10" i="12"/>
  <c r="C4" i="3"/>
  <c r="D4" i="3" s="1"/>
  <c r="CS17" i="2"/>
  <c r="G17" i="12"/>
  <c r="E21" i="3"/>
  <c r="F21" i="3"/>
  <c r="BS12" i="2"/>
  <c r="CS12" i="2" s="1"/>
  <c r="O26" i="12"/>
  <c r="CQ24" i="2"/>
  <c r="CR24" i="2"/>
  <c r="DE26" i="2"/>
  <c r="CQ13" i="2"/>
  <c r="C13" i="12"/>
  <c r="CE27" i="2"/>
  <c r="BF14" i="2"/>
  <c r="G14" i="12"/>
  <c r="E17" i="12"/>
  <c r="E23" i="12"/>
  <c r="BE23" i="2"/>
  <c r="I5" i="3"/>
  <c r="J5" i="3" s="1"/>
  <c r="J21" i="12"/>
  <c r="U13" i="12"/>
  <c r="Y15" i="3"/>
  <c r="Z15" i="3" s="1"/>
  <c r="Z15" i="12"/>
  <c r="BM6" i="2"/>
  <c r="M11" i="12"/>
  <c r="BI11" i="2"/>
  <c r="CE22" i="2"/>
  <c r="E22" i="12" s="1"/>
  <c r="AE22" i="2"/>
  <c r="BR22" i="2"/>
  <c r="F21" i="9"/>
  <c r="AR22" i="2"/>
  <c r="F19" i="9"/>
  <c r="BR20" i="2"/>
  <c r="R20" i="2"/>
  <c r="F18" i="9"/>
  <c r="R19" i="2"/>
  <c r="BR19" i="2"/>
  <c r="AR19" i="2"/>
  <c r="CE19" i="2" s="1"/>
  <c r="CE11" i="2"/>
  <c r="H9" i="9"/>
  <c r="AR10" i="2"/>
  <c r="CE10" i="2" s="1"/>
  <c r="CR8" i="2"/>
  <c r="AP8" i="9"/>
  <c r="AN9" i="2"/>
  <c r="CA9" i="2"/>
  <c r="DN9" i="2"/>
  <c r="AA9" i="2"/>
  <c r="BA9" i="2"/>
  <c r="CN9" i="2"/>
  <c r="CN8" i="2"/>
  <c r="AA8" i="2"/>
  <c r="BA8" i="2"/>
  <c r="AP7" i="9"/>
  <c r="CA8" i="2"/>
  <c r="DN8" i="2" s="1"/>
  <c r="X8" i="12" s="1"/>
  <c r="AN8" i="2"/>
  <c r="DA8" i="2"/>
  <c r="CR18" i="2"/>
  <c r="DE18" i="2" s="1"/>
  <c r="F18" i="12" s="1"/>
  <c r="BS26" i="2"/>
  <c r="G26" i="12"/>
  <c r="I16" i="3"/>
  <c r="J16" i="3" s="1"/>
  <c r="W12" i="12"/>
  <c r="W12" i="3"/>
  <c r="X12" i="3" s="1"/>
  <c r="Z5" i="12"/>
  <c r="Y5" i="12"/>
  <c r="S27" i="2"/>
  <c r="M26" i="9"/>
  <c r="DD14" i="2"/>
  <c r="D14" i="12"/>
  <c r="BX26" i="2"/>
  <c r="DK26" i="2" s="1"/>
  <c r="AD25" i="9"/>
  <c r="AK26" i="2"/>
  <c r="X26" i="2"/>
  <c r="CK26" i="2"/>
  <c r="CX26" i="2"/>
  <c r="AT16" i="9"/>
  <c r="CO17" i="2"/>
  <c r="AB17" i="2"/>
  <c r="AO17" i="2"/>
  <c r="BB16" i="2"/>
  <c r="CO16" i="2"/>
  <c r="Y16" i="12" s="1"/>
  <c r="AT15" i="9"/>
  <c r="AT8" i="9"/>
  <c r="AO9" i="2"/>
  <c r="DB9" i="2"/>
  <c r="CO9" i="2"/>
  <c r="AB9" i="2"/>
  <c r="CB8" i="2"/>
  <c r="DO8" i="2" s="1"/>
  <c r="Z8" i="12" s="1"/>
  <c r="BB8" i="2"/>
  <c r="AO8" i="2"/>
  <c r="AT7" i="9"/>
  <c r="AB8" i="2"/>
  <c r="AN22" i="2"/>
  <c r="DA22" i="2"/>
  <c r="CN22" i="2"/>
  <c r="CA22" i="2"/>
  <c r="BA22" i="2"/>
  <c r="AP20" i="9"/>
  <c r="BA21" i="2"/>
  <c r="CN21" i="2"/>
  <c r="W21" i="12" s="1"/>
  <c r="AN21" i="2"/>
  <c r="CA21" i="2"/>
  <c r="DN21" i="2" s="1"/>
  <c r="X21" i="12" s="1"/>
  <c r="W11" i="12"/>
  <c r="CD15" i="2"/>
  <c r="CQ15" i="2" s="1"/>
  <c r="DD15" i="2" s="1"/>
  <c r="D15" i="12" s="1"/>
  <c r="BF13" i="2"/>
  <c r="G16" i="12"/>
  <c r="I8" i="12"/>
  <c r="I8" i="3"/>
  <c r="J8" i="3"/>
  <c r="CS10" i="2"/>
  <c r="R18" i="12"/>
  <c r="R22" i="12"/>
  <c r="R4" i="12"/>
  <c r="BL10" i="2"/>
  <c r="T22" i="12"/>
  <c r="U7" i="12"/>
  <c r="U15" i="12"/>
  <c r="W6" i="3"/>
  <c r="X6" i="3"/>
  <c r="W20" i="12"/>
  <c r="X20" i="12"/>
  <c r="BH4" i="2"/>
  <c r="K4" i="12"/>
  <c r="S15" i="12"/>
  <c r="BJ10" i="2"/>
  <c r="BJ21" i="2"/>
  <c r="Z25" i="9"/>
  <c r="AE27" i="2"/>
  <c r="BR27" i="2" s="1"/>
  <c r="G26" i="9"/>
  <c r="BO26" i="2"/>
  <c r="Y26" i="3"/>
  <c r="Z26" i="3" s="1"/>
  <c r="S26" i="3"/>
  <c r="T26" i="3"/>
  <c r="BR9" i="2"/>
  <c r="AT12" i="9"/>
  <c r="DB13" i="2"/>
  <c r="CO13" i="2"/>
  <c r="AB13" i="2"/>
  <c r="AO12" i="2"/>
  <c r="AB12" i="2"/>
  <c r="BB12" i="2"/>
  <c r="AT11" i="9"/>
  <c r="AT4" i="9"/>
  <c r="DB5" i="2"/>
  <c r="CO5" i="2"/>
  <c r="AO5" i="2"/>
  <c r="W23" i="3"/>
  <c r="X23" i="3" s="1"/>
  <c r="BN23" i="2"/>
  <c r="AP12" i="9"/>
  <c r="CA13" i="2"/>
  <c r="CN13" i="2"/>
  <c r="W13" i="12" s="1"/>
  <c r="CA12" i="2"/>
  <c r="BA12" i="2"/>
  <c r="DA12" i="2"/>
  <c r="AX12" i="2"/>
  <c r="X12" i="2"/>
  <c r="CK12" i="2"/>
  <c r="CX12" i="2"/>
  <c r="AK12" i="2"/>
  <c r="U12" i="12"/>
  <c r="AD11" i="9"/>
  <c r="AX11" i="2"/>
  <c r="AD10" i="9"/>
  <c r="X11" i="2"/>
  <c r="X5" i="2"/>
  <c r="BX5" i="2"/>
  <c r="DK5" i="2"/>
  <c r="CX5" i="2"/>
  <c r="AK5" i="2"/>
  <c r="AW25" i="2"/>
  <c r="AJ25" i="2"/>
  <c r="BW25" i="2"/>
  <c r="DJ25" i="2" s="1"/>
  <c r="P25" i="12" s="1"/>
  <c r="CW25" i="2"/>
  <c r="AW12" i="2"/>
  <c r="W12" i="2"/>
  <c r="Z11" i="9"/>
  <c r="O7" i="3"/>
  <c r="P7" i="3" s="1"/>
  <c r="P7" i="12"/>
  <c r="BJ7" i="2"/>
  <c r="AW6" i="2"/>
  <c r="W6" i="2"/>
  <c r="BW6" i="2"/>
  <c r="DJ6" i="2"/>
  <c r="AW5" i="2"/>
  <c r="Z4" i="9"/>
  <c r="CJ5" i="2"/>
  <c r="BW5" i="2"/>
  <c r="V8" i="2"/>
  <c r="V7" i="9"/>
  <c r="AI8" i="2"/>
  <c r="CV8" i="2"/>
  <c r="CI8" i="2"/>
  <c r="AV7" i="2"/>
  <c r="AI7" i="2"/>
  <c r="AU19" i="2"/>
  <c r="R18" i="9"/>
  <c r="CU19" i="2"/>
  <c r="AH19" i="2"/>
  <c r="AU18" i="2"/>
  <c r="U18" i="2"/>
  <c r="U11" i="2"/>
  <c r="BU11" i="2"/>
  <c r="DH11" i="2"/>
  <c r="CH11" i="2"/>
  <c r="AU10" i="2"/>
  <c r="U10" i="2"/>
  <c r="BU10" i="2"/>
  <c r="DH10" i="2"/>
  <c r="CH10" i="2"/>
  <c r="R9" i="9"/>
  <c r="N19" i="9"/>
  <c r="CG20" i="2"/>
  <c r="AT16" i="2"/>
  <c r="Q10" i="9"/>
  <c r="T11" i="2"/>
  <c r="AS24" i="2"/>
  <c r="CF24" i="2" s="1"/>
  <c r="S24" i="2"/>
  <c r="J23" i="9"/>
  <c r="AS23" i="2"/>
  <c r="BS23" i="2" s="1"/>
  <c r="J18" i="9"/>
  <c r="J12" i="9"/>
  <c r="M16" i="12"/>
  <c r="S16" i="12"/>
  <c r="BN18" i="2"/>
  <c r="E24" i="3"/>
  <c r="F24" i="3" s="1"/>
  <c r="K6" i="3"/>
  <c r="L6" i="3"/>
  <c r="BK19" i="2"/>
  <c r="S19" i="3"/>
  <c r="T19" i="3"/>
  <c r="S19" i="12"/>
  <c r="U14" i="3"/>
  <c r="V14" i="3" s="1"/>
  <c r="U14" i="12"/>
  <c r="O22" i="3"/>
  <c r="P22" i="3" s="1"/>
  <c r="O22" i="12"/>
  <c r="U27" i="3"/>
  <c r="V27" i="3"/>
  <c r="BM27" i="2"/>
  <c r="T27" i="2"/>
  <c r="Q26" i="9"/>
  <c r="AW26" i="2"/>
  <c r="CJ26" i="2"/>
  <c r="AE4" i="2"/>
  <c r="BR4" i="2"/>
  <c r="R4" i="2"/>
  <c r="AR4" i="2"/>
  <c r="J3" i="9"/>
  <c r="BS4" i="2"/>
  <c r="CF4" i="2"/>
  <c r="CS4" i="2" s="1"/>
  <c r="DF4" i="2" s="1"/>
  <c r="H4" i="12" s="1"/>
  <c r="S4" i="2"/>
  <c r="N3" i="9"/>
  <c r="AT4" i="2"/>
  <c r="BT4" i="2" s="1"/>
  <c r="BO6" i="2"/>
  <c r="Y6" i="3"/>
  <c r="Z6" i="3" s="1"/>
  <c r="DA18" i="2"/>
  <c r="CN18" i="2"/>
  <c r="W18" i="12"/>
  <c r="CA18" i="2"/>
  <c r="AP16" i="9"/>
  <c r="CA17" i="2"/>
  <c r="DN17" i="2"/>
  <c r="BA17" i="2"/>
  <c r="AA17" i="2"/>
  <c r="CN17" i="2"/>
  <c r="AY23" i="2"/>
  <c r="BY23" i="2"/>
  <c r="DL23" i="2" s="1"/>
  <c r="T23" i="12" s="1"/>
  <c r="CL23" i="2"/>
  <c r="Y23" i="2"/>
  <c r="AH22" i="9"/>
  <c r="AY22" i="2"/>
  <c r="AL22" i="2"/>
  <c r="CY22" i="2"/>
  <c r="AH21" i="9"/>
  <c r="CK23" i="2"/>
  <c r="AD22" i="9"/>
  <c r="AX23" i="2"/>
  <c r="AX22" i="2"/>
  <c r="AD21" i="9"/>
  <c r="CX22" i="2"/>
  <c r="AK22" i="2"/>
  <c r="Q10" i="3"/>
  <c r="R10" i="3" s="1"/>
  <c r="R10" i="12"/>
  <c r="AX9" i="2"/>
  <c r="X9" i="2"/>
  <c r="BX9" i="2"/>
  <c r="DK9" i="2"/>
  <c r="AK9" i="2"/>
  <c r="AX8" i="2"/>
  <c r="CK8" i="2"/>
  <c r="CX8" i="2"/>
  <c r="AD7" i="9"/>
  <c r="X8" i="2"/>
  <c r="W23" i="2"/>
  <c r="AW23" i="2"/>
  <c r="Z22" i="9"/>
  <c r="BW23" i="2"/>
  <c r="DJ23" i="2" s="1"/>
  <c r="P23" i="12" s="1"/>
  <c r="CJ23" i="2"/>
  <c r="AJ23" i="2"/>
  <c r="AW22" i="2"/>
  <c r="Z21" i="9"/>
  <c r="AJ22" i="2"/>
  <c r="BW22" i="2"/>
  <c r="V24" i="2"/>
  <c r="V23" i="9"/>
  <c r="AV24" i="2"/>
  <c r="CV24" i="2"/>
  <c r="BV24" i="2"/>
  <c r="DI24" i="2" s="1"/>
  <c r="N24" i="12" s="1"/>
  <c r="AV23" i="2"/>
  <c r="V22" i="9"/>
  <c r="CI23" i="2"/>
  <c r="M23" i="12" s="1"/>
  <c r="AV14" i="2"/>
  <c r="V13" i="9"/>
  <c r="BV14" i="2"/>
  <c r="DI14" i="2" s="1"/>
  <c r="N14" i="12" s="1"/>
  <c r="CI14" i="2"/>
  <c r="M14" i="12" s="1"/>
  <c r="CV14" i="2"/>
  <c r="AV13" i="2"/>
  <c r="V13" i="2"/>
  <c r="CV13" i="2"/>
  <c r="AI13" i="2"/>
  <c r="AU22" i="2"/>
  <c r="U22" i="2"/>
  <c r="AH22" i="2"/>
  <c r="K17" i="3"/>
  <c r="L17" i="3"/>
  <c r="L17" i="12"/>
  <c r="BH17" i="2"/>
  <c r="AU16" i="2"/>
  <c r="U16" i="2"/>
  <c r="CH16" i="2"/>
  <c r="R15" i="9"/>
  <c r="AU15" i="2"/>
  <c r="CH15" i="2"/>
  <c r="R14" i="9"/>
  <c r="AH15" i="2"/>
  <c r="BU15" i="2"/>
  <c r="AT18" i="2"/>
  <c r="CG18" i="2"/>
  <c r="I18" i="12" s="1"/>
  <c r="N17" i="9"/>
  <c r="AG18" i="2"/>
  <c r="BT18" i="2"/>
  <c r="BT15" i="2"/>
  <c r="T15" i="2"/>
  <c r="AT9" i="2"/>
  <c r="P8" i="9"/>
  <c r="AS20" i="2"/>
  <c r="L19" i="9"/>
  <c r="K15" i="9"/>
  <c r="AF16" i="2"/>
  <c r="BS16" i="2" s="1"/>
  <c r="Q16" i="2"/>
  <c r="AQ16" i="2"/>
  <c r="AD16" i="2"/>
  <c r="BQ16" i="2" s="1"/>
  <c r="CL26" i="2"/>
  <c r="AL26" i="2"/>
  <c r="CY26" i="2"/>
  <c r="Z26" i="9"/>
  <c r="AW27" i="2"/>
  <c r="CW27" i="2"/>
  <c r="AR14" i="2"/>
  <c r="CE14" i="2" s="1"/>
  <c r="H13" i="9"/>
  <c r="F11" i="9"/>
  <c r="AR12" i="2"/>
  <c r="CE12" i="2" s="1"/>
  <c r="AL4" i="2"/>
  <c r="BY4" i="2"/>
  <c r="BB23" i="2"/>
  <c r="AT22" i="9"/>
  <c r="AO23" i="2"/>
  <c r="CB23" i="2"/>
  <c r="AZ6" i="2"/>
  <c r="BZ6" i="2"/>
  <c r="DM6" i="2"/>
  <c r="V6" i="12"/>
  <c r="AY19" i="2"/>
  <c r="CL19" i="2"/>
  <c r="AY18" i="2"/>
  <c r="CL18" i="2"/>
  <c r="CY18" i="2"/>
  <c r="AY8" i="2"/>
  <c r="Y8" i="2"/>
  <c r="AY7" i="2"/>
  <c r="AH6" i="9"/>
  <c r="BY7" i="2"/>
  <c r="DL7" i="2"/>
  <c r="T7" i="12" s="1"/>
  <c r="AX16" i="2"/>
  <c r="AK16" i="2"/>
  <c r="AS7" i="2"/>
  <c r="CF7" i="2"/>
  <c r="G7" i="12"/>
  <c r="L6" i="9"/>
  <c r="Q15" i="12"/>
  <c r="O20" i="12"/>
  <c r="AG26" i="2"/>
  <c r="AE12" i="2"/>
  <c r="BR12" i="2" s="1"/>
  <c r="CD21" i="2"/>
  <c r="CQ21" i="2"/>
  <c r="DD21" i="2"/>
  <c r="D21" i="12" s="1"/>
  <c r="BX15" i="2"/>
  <c r="CO23" i="2"/>
  <c r="AL18" i="2"/>
  <c r="Z5" i="2"/>
  <c r="R18" i="2"/>
  <c r="CY4" i="2"/>
  <c r="K12" i="12"/>
  <c r="O14" i="12"/>
  <c r="X16" i="2"/>
  <c r="K5" i="12"/>
  <c r="AM6" i="2"/>
  <c r="G9" i="9"/>
  <c r="CJ27" i="2"/>
  <c r="AH3" i="9"/>
  <c r="R26" i="9"/>
  <c r="AD14" i="9"/>
  <c r="AH25" i="9"/>
  <c r="AH7" i="9"/>
  <c r="AL5" i="9"/>
  <c r="F25" i="9"/>
  <c r="R26" i="2"/>
  <c r="T26" i="2"/>
  <c r="CV26" i="2"/>
  <c r="AI26" i="2"/>
  <c r="V26" i="2"/>
  <c r="AM27" i="2"/>
  <c r="AZ27" i="2"/>
  <c r="AK27" i="2"/>
  <c r="X27" i="2"/>
  <c r="AX27" i="2"/>
  <c r="CK27" i="2"/>
  <c r="BX27" i="2"/>
  <c r="DK27" i="2" s="1"/>
  <c r="AR25" i="2"/>
  <c r="CE25" i="2"/>
  <c r="E25" i="12" s="1"/>
  <c r="H24" i="9"/>
  <c r="M4" i="3"/>
  <c r="N4" i="3"/>
  <c r="AY4" i="2"/>
  <c r="AT17" i="9"/>
  <c r="CO18" i="2"/>
  <c r="Y18" i="12"/>
  <c r="AN14" i="2"/>
  <c r="CN14" i="2"/>
  <c r="BA6" i="2"/>
  <c r="AN6" i="2"/>
  <c r="BA5" i="2"/>
  <c r="AP4" i="9"/>
  <c r="CN5" i="2"/>
  <c r="AZ21" i="2"/>
  <c r="Z21" i="2"/>
  <c r="Z20" i="2"/>
  <c r="AL19" i="9"/>
  <c r="AZ20" i="2"/>
  <c r="AZ19" i="2"/>
  <c r="AL18" i="9"/>
  <c r="AM19" i="2"/>
  <c r="U8" i="3"/>
  <c r="V8" i="3"/>
  <c r="U13" i="2"/>
  <c r="R12" i="9"/>
  <c r="CU13" i="2"/>
  <c r="AU12" i="2"/>
  <c r="R11" i="9"/>
  <c r="AU6" i="2"/>
  <c r="AH6" i="2"/>
  <c r="Q12" i="9"/>
  <c r="CG13" i="2"/>
  <c r="I13" i="12" s="1"/>
  <c r="AT11" i="2"/>
  <c r="CG11" i="2"/>
  <c r="CT11" i="2" s="1"/>
  <c r="BT11" i="2"/>
  <c r="Q12" i="2"/>
  <c r="BQ12" i="2"/>
  <c r="AF27" i="2"/>
  <c r="BS27" i="2"/>
  <c r="BB26" i="2"/>
  <c r="AT25" i="9"/>
  <c r="AB4" i="2"/>
  <c r="AT3" i="9"/>
  <c r="Y21" i="2"/>
  <c r="AY21" i="2"/>
  <c r="BY21" i="2"/>
  <c r="DL21" i="2"/>
  <c r="AH20" i="9"/>
  <c r="Y13" i="2"/>
  <c r="AH12" i="9"/>
  <c r="AL5" i="2"/>
  <c r="BY5" i="2"/>
  <c r="AY5" i="2"/>
  <c r="AH4" i="9"/>
  <c r="AW19" i="2"/>
  <c r="Z18" i="9"/>
  <c r="N22" i="9"/>
  <c r="AT23" i="2"/>
  <c r="BT23" i="2" s="1"/>
  <c r="CG23" i="2"/>
  <c r="I23" i="12" s="1"/>
  <c r="AT22" i="2"/>
  <c r="CG22" i="2"/>
  <c r="N21" i="9"/>
  <c r="AT6" i="2"/>
  <c r="CG6" i="2" s="1"/>
  <c r="N5" i="9"/>
  <c r="AG5" i="2"/>
  <c r="AT5" i="2"/>
  <c r="CG5" i="2" s="1"/>
  <c r="Q19" i="2"/>
  <c r="Y17" i="2"/>
  <c r="AY17" i="2"/>
  <c r="BY17" i="2"/>
  <c r="DL17" i="2" s="1"/>
  <c r="T17" i="12" s="1"/>
  <c r="Q23" i="2"/>
  <c r="Q15" i="2"/>
  <c r="Q7" i="2"/>
  <c r="Y25" i="12"/>
  <c r="CN25" i="2"/>
  <c r="AA25" i="2"/>
  <c r="BN25" i="2" s="1"/>
  <c r="DE15" i="2"/>
  <c r="DD27" i="2"/>
  <c r="BT6" i="2"/>
  <c r="K10" i="3"/>
  <c r="L10" i="3" s="1"/>
  <c r="BH10" i="2"/>
  <c r="L10" i="12"/>
  <c r="K10" i="12"/>
  <c r="BK11" i="2"/>
  <c r="Q11" i="12"/>
  <c r="Q11" i="3"/>
  <c r="R11" i="3"/>
  <c r="R11" i="12"/>
  <c r="CS26" i="2"/>
  <c r="DF26" i="2" s="1"/>
  <c r="BF6" i="2"/>
  <c r="G6" i="3"/>
  <c r="H6" i="3" s="1"/>
  <c r="G6" i="12"/>
  <c r="E6" i="12"/>
  <c r="E6" i="3"/>
  <c r="F6" i="3"/>
  <c r="BE6" i="2"/>
  <c r="DD20" i="2"/>
  <c r="D20" i="12"/>
  <c r="CQ27" i="2"/>
  <c r="U24" i="12"/>
  <c r="BM24" i="2"/>
  <c r="V24" i="12"/>
  <c r="U24" i="3"/>
  <c r="V24" i="3" s="1"/>
  <c r="DD10" i="2"/>
  <c r="D10" i="12" s="1"/>
  <c r="CR20" i="2"/>
  <c r="DE20" i="2" s="1"/>
  <c r="F20" i="12" s="1"/>
  <c r="DL5" i="2"/>
  <c r="T5" i="12" s="1"/>
  <c r="M26" i="12"/>
  <c r="BM5" i="2"/>
  <c r="U5" i="12"/>
  <c r="U5" i="3"/>
  <c r="V5" i="3" s="1"/>
  <c r="V5" i="12"/>
  <c r="DK15" i="2"/>
  <c r="R15" i="12"/>
  <c r="S26" i="12"/>
  <c r="CF20" i="2"/>
  <c r="BS20" i="2"/>
  <c r="DJ22" i="2"/>
  <c r="P22" i="12" s="1"/>
  <c r="Q23" i="12"/>
  <c r="I27" i="3"/>
  <c r="J27" i="3"/>
  <c r="BG27" i="2"/>
  <c r="G24" i="3"/>
  <c r="H24" i="3"/>
  <c r="BF24" i="2"/>
  <c r="M8" i="3"/>
  <c r="N8" i="3" s="1"/>
  <c r="N8" i="12"/>
  <c r="M8" i="12"/>
  <c r="BI8" i="2"/>
  <c r="E19" i="3"/>
  <c r="F19" i="3"/>
  <c r="BE19" i="2"/>
  <c r="BE16" i="2"/>
  <c r="E16" i="3"/>
  <c r="F16" i="3" s="1"/>
  <c r="DF10" i="2"/>
  <c r="H10" i="12"/>
  <c r="C11" i="3"/>
  <c r="D11" i="3" s="1"/>
  <c r="BD11" i="2"/>
  <c r="Y20" i="3"/>
  <c r="Z20" i="3" s="1"/>
  <c r="BO20" i="2"/>
  <c r="Y20" i="12"/>
  <c r="Z20" i="12"/>
  <c r="DD17" i="2"/>
  <c r="D17" i="12" s="1"/>
  <c r="W25" i="12"/>
  <c r="W25" i="3"/>
  <c r="X25" i="3" s="1"/>
  <c r="X25" i="12"/>
  <c r="C7" i="3"/>
  <c r="D7" i="3" s="1"/>
  <c r="BD7" i="2"/>
  <c r="C7" i="12"/>
  <c r="D7" i="12"/>
  <c r="I22" i="12"/>
  <c r="CT22" i="2"/>
  <c r="Y4" i="12"/>
  <c r="BO4" i="2"/>
  <c r="Z4" i="12"/>
  <c r="Y4" i="3"/>
  <c r="Z4" i="3"/>
  <c r="CQ12" i="2"/>
  <c r="DD12" i="2" s="1"/>
  <c r="D12" i="12" s="1"/>
  <c r="CT13" i="2"/>
  <c r="U27" i="12"/>
  <c r="BK16" i="2"/>
  <c r="Q16" i="3"/>
  <c r="R16" i="3"/>
  <c r="R16" i="12"/>
  <c r="Q16" i="12"/>
  <c r="S8" i="12"/>
  <c r="BL8" i="2"/>
  <c r="S8" i="3"/>
  <c r="T8" i="3" s="1"/>
  <c r="T8" i="12"/>
  <c r="O27" i="12"/>
  <c r="CD16" i="2"/>
  <c r="CQ16" i="2" s="1"/>
  <c r="CT15" i="2"/>
  <c r="DG15" i="2"/>
  <c r="J15" i="12" s="1"/>
  <c r="CT18" i="2"/>
  <c r="K15" i="12"/>
  <c r="K16" i="12"/>
  <c r="K16" i="3"/>
  <c r="L16" i="3" s="1"/>
  <c r="BH16" i="2"/>
  <c r="L16" i="12"/>
  <c r="K22" i="3"/>
  <c r="L22" i="3" s="1"/>
  <c r="BH22" i="2"/>
  <c r="L22" i="12"/>
  <c r="K22" i="12"/>
  <c r="BI13" i="2"/>
  <c r="M13" i="3"/>
  <c r="N13" i="3"/>
  <c r="N13" i="12"/>
  <c r="M13" i="12"/>
  <c r="O23" i="3"/>
  <c r="P23" i="3"/>
  <c r="BJ23" i="2"/>
  <c r="O23" i="12"/>
  <c r="CG16" i="2"/>
  <c r="BT16" i="2"/>
  <c r="DJ5" i="2"/>
  <c r="P5" i="12"/>
  <c r="O12" i="3"/>
  <c r="P12" i="3" s="1"/>
  <c r="O12" i="12"/>
  <c r="BJ12" i="2"/>
  <c r="P12" i="12"/>
  <c r="BK12" i="2"/>
  <c r="Q12" i="12"/>
  <c r="Q12" i="3"/>
  <c r="R12" i="3"/>
  <c r="R12" i="12"/>
  <c r="DN12" i="2"/>
  <c r="X12" i="12"/>
  <c r="Y13" i="12"/>
  <c r="Y13" i="3"/>
  <c r="Z13" i="3" s="1"/>
  <c r="BO13" i="2"/>
  <c r="Z13" i="12"/>
  <c r="BK26" i="2"/>
  <c r="Q26" i="3"/>
  <c r="R26" i="3" s="1"/>
  <c r="BR25" i="2"/>
  <c r="BS7" i="2"/>
  <c r="E11" i="12"/>
  <c r="CR11" i="2"/>
  <c r="DF17" i="2"/>
  <c r="H17" i="12"/>
  <c r="DD13" i="2"/>
  <c r="D13" i="12"/>
  <c r="Y22" i="3"/>
  <c r="Z22" i="3" s="1"/>
  <c r="BO22" i="2"/>
  <c r="Y22" i="12"/>
  <c r="Z22" i="12"/>
  <c r="DG12" i="2"/>
  <c r="J12" i="12"/>
  <c r="C20" i="3"/>
  <c r="D20" i="3" s="1"/>
  <c r="C20" i="12"/>
  <c r="BD20" i="2"/>
  <c r="BS8" i="2"/>
  <c r="CF8" i="2"/>
  <c r="BE15" i="2"/>
  <c r="E15" i="12"/>
  <c r="E15" i="3"/>
  <c r="F15" i="3" s="1"/>
  <c r="F15" i="12"/>
  <c r="S18" i="12"/>
  <c r="Y21" i="12"/>
  <c r="Y21" i="3"/>
  <c r="Z21" i="3" s="1"/>
  <c r="Z21" i="12"/>
  <c r="BO21" i="2"/>
  <c r="DD5" i="2"/>
  <c r="D5" i="12" s="1"/>
  <c r="CR9" i="2"/>
  <c r="DE9" i="2" s="1"/>
  <c r="F9" i="12" s="1"/>
  <c r="C23" i="3"/>
  <c r="D23" i="3" s="1"/>
  <c r="C23" i="12"/>
  <c r="D23" i="12"/>
  <c r="BD23" i="2"/>
  <c r="C19" i="3"/>
  <c r="D19" i="3" s="1"/>
  <c r="C19" i="12"/>
  <c r="BD19" i="2"/>
  <c r="D19" i="12"/>
  <c r="S13" i="3"/>
  <c r="T13" i="3"/>
  <c r="S13" i="12"/>
  <c r="BL13" i="2"/>
  <c r="T13" i="12"/>
  <c r="S21" i="12"/>
  <c r="BL21" i="2"/>
  <c r="S21" i="3"/>
  <c r="T21" i="3" s="1"/>
  <c r="T21" i="12"/>
  <c r="BH13" i="2"/>
  <c r="K13" i="3"/>
  <c r="L13" i="3" s="1"/>
  <c r="K13" i="12"/>
  <c r="L13" i="12"/>
  <c r="U20" i="12"/>
  <c r="V20" i="12"/>
  <c r="U20" i="3"/>
  <c r="V20" i="3"/>
  <c r="BM20" i="2"/>
  <c r="W14" i="12"/>
  <c r="BK27" i="2"/>
  <c r="Q27" i="3"/>
  <c r="R27" i="3" s="1"/>
  <c r="M26" i="3"/>
  <c r="N26" i="3"/>
  <c r="BI26" i="2"/>
  <c r="E26" i="3"/>
  <c r="F26" i="3" s="1"/>
  <c r="BE26" i="2"/>
  <c r="Y23" i="12"/>
  <c r="BT26" i="2"/>
  <c r="I26" i="12"/>
  <c r="C16" i="3"/>
  <c r="D16" i="3" s="1"/>
  <c r="BD16" i="2"/>
  <c r="CG9" i="2"/>
  <c r="CT9" i="2" s="1"/>
  <c r="DG9" i="2" s="1"/>
  <c r="J9" i="12" s="1"/>
  <c r="BT9" i="2"/>
  <c r="M24" i="3"/>
  <c r="N24" i="3"/>
  <c r="BI24" i="2"/>
  <c r="M24" i="12"/>
  <c r="W17" i="3"/>
  <c r="X17" i="3"/>
  <c r="X17" i="12"/>
  <c r="W17" i="12"/>
  <c r="BN17" i="2"/>
  <c r="DN18" i="2"/>
  <c r="X18" i="12" s="1"/>
  <c r="E4" i="3"/>
  <c r="F4" i="3"/>
  <c r="BE4" i="2"/>
  <c r="I11" i="3"/>
  <c r="J11" i="3" s="1"/>
  <c r="I11" i="12"/>
  <c r="BG11" i="2"/>
  <c r="K11" i="3"/>
  <c r="L11" i="3" s="1"/>
  <c r="K11" i="12"/>
  <c r="BH11" i="2"/>
  <c r="L11" i="12"/>
  <c r="DN13" i="2"/>
  <c r="X13" i="12"/>
  <c r="Y12" i="3"/>
  <c r="Z12" i="3" s="1"/>
  <c r="BO12" i="2"/>
  <c r="Y12" i="12"/>
  <c r="Z12" i="12"/>
  <c r="W22" i="12"/>
  <c r="Y9" i="12"/>
  <c r="BO9" i="2"/>
  <c r="Z9" i="12"/>
  <c r="Y9" i="3"/>
  <c r="Z9" i="3" s="1"/>
  <c r="G27" i="3"/>
  <c r="H27" i="3"/>
  <c r="BF27" i="2"/>
  <c r="DD24" i="2"/>
  <c r="D24" i="12"/>
  <c r="CS27" i="2"/>
  <c r="DF27" i="2" s="1"/>
  <c r="U21" i="3"/>
  <c r="V21" i="3"/>
  <c r="V21" i="12"/>
  <c r="U21" i="12"/>
  <c r="BM21" i="2"/>
  <c r="I15" i="12"/>
  <c r="I15" i="3"/>
  <c r="J15" i="3" s="1"/>
  <c r="BG15" i="2"/>
  <c r="L18" i="12"/>
  <c r="BH18" i="2"/>
  <c r="K18" i="12"/>
  <c r="K18" i="3"/>
  <c r="L18" i="3"/>
  <c r="Y17" i="12"/>
  <c r="Y17" i="3"/>
  <c r="Z17" i="3"/>
  <c r="Z17" i="12"/>
  <c r="BO17" i="2"/>
  <c r="CR22" i="2"/>
  <c r="CR5" i="2"/>
  <c r="DE5" i="2" s="1"/>
  <c r="F5" i="12" s="1"/>
  <c r="E5" i="12"/>
  <c r="C27" i="12"/>
  <c r="C27" i="3"/>
  <c r="D27" i="3"/>
  <c r="BD27" i="2"/>
  <c r="I4" i="3"/>
  <c r="J4" i="3"/>
  <c r="BG4" i="2"/>
  <c r="C15" i="3"/>
  <c r="D15" i="3"/>
  <c r="C15" i="12"/>
  <c r="BD15" i="2"/>
  <c r="S17" i="3"/>
  <c r="T17" i="3" s="1"/>
  <c r="BL17" i="2"/>
  <c r="S17" i="12"/>
  <c r="BD12" i="2"/>
  <c r="C12" i="3"/>
  <c r="D12" i="3"/>
  <c r="C12" i="12"/>
  <c r="W5" i="12"/>
  <c r="Q27" i="12"/>
  <c r="I26" i="3"/>
  <c r="J26" i="3" s="1"/>
  <c r="BG26" i="2"/>
  <c r="E18" i="12"/>
  <c r="BE18" i="2"/>
  <c r="E18" i="3"/>
  <c r="F18" i="3"/>
  <c r="DO23" i="2"/>
  <c r="Z23" i="12"/>
  <c r="DL4" i="2"/>
  <c r="T4" i="12" s="1"/>
  <c r="DH15" i="2"/>
  <c r="L15" i="12"/>
  <c r="BK8" i="2"/>
  <c r="Q8" i="12"/>
  <c r="R8" i="12"/>
  <c r="Q8" i="3"/>
  <c r="R8" i="3"/>
  <c r="Q9" i="3"/>
  <c r="R9" i="3" s="1"/>
  <c r="Q9" i="12"/>
  <c r="BK9" i="2"/>
  <c r="R9" i="12"/>
  <c r="S23" i="3"/>
  <c r="T23" i="3"/>
  <c r="BL23" i="2"/>
  <c r="S23" i="12"/>
  <c r="BF4" i="2"/>
  <c r="G4" i="12"/>
  <c r="G4" i="3"/>
  <c r="H4" i="3" s="1"/>
  <c r="CE4" i="2"/>
  <c r="CR4" i="2" s="1"/>
  <c r="DE4" i="2" s="1"/>
  <c r="F4" i="12" s="1"/>
  <c r="CT20" i="2"/>
  <c r="I20" i="12"/>
  <c r="O5" i="12"/>
  <c r="O6" i="12"/>
  <c r="O6" i="3"/>
  <c r="P6" i="3" s="1"/>
  <c r="BJ6" i="2"/>
  <c r="P6" i="12"/>
  <c r="BK5" i="2"/>
  <c r="Q5" i="3"/>
  <c r="R5" i="3"/>
  <c r="Q5" i="12"/>
  <c r="R5" i="12"/>
  <c r="DN22" i="2"/>
  <c r="X22" i="12"/>
  <c r="Y8" i="3"/>
  <c r="Z8" i="3" s="1"/>
  <c r="Y8" i="12"/>
  <c r="BO8" i="2"/>
  <c r="Q26" i="12"/>
  <c r="BN8" i="2"/>
  <c r="W8" i="12"/>
  <c r="W8" i="3"/>
  <c r="X8" i="3" s="1"/>
  <c r="W9" i="3"/>
  <c r="X9" i="3" s="1"/>
  <c r="BN9" i="2"/>
  <c r="X9" i="12"/>
  <c r="W9" i="12"/>
  <c r="DE8" i="2"/>
  <c r="F8" i="12" s="1"/>
  <c r="E20" i="12"/>
  <c r="E20" i="3"/>
  <c r="F20" i="3" s="1"/>
  <c r="BE20" i="2"/>
  <c r="DE24" i="2"/>
  <c r="F24" i="12"/>
  <c r="DF12" i="2"/>
  <c r="H12" i="12" s="1"/>
  <c r="E13" i="12"/>
  <c r="CR13" i="2"/>
  <c r="DE17" i="2"/>
  <c r="F17" i="12"/>
  <c r="C21" i="12"/>
  <c r="CG26" i="2"/>
  <c r="CT17" i="2"/>
  <c r="I9" i="12"/>
  <c r="DG16" i="2"/>
  <c r="J16" i="12" s="1"/>
  <c r="DG13" i="2"/>
  <c r="J13" i="12"/>
  <c r="C16" i="12"/>
  <c r="CS7" i="2"/>
  <c r="CS8" i="2"/>
  <c r="G8" i="12"/>
  <c r="DE11" i="2"/>
  <c r="F11" i="12" s="1"/>
  <c r="G20" i="12"/>
  <c r="CS20" i="2"/>
  <c r="DG18" i="2"/>
  <c r="J18" i="12"/>
  <c r="DG20" i="2"/>
  <c r="J20" i="12" s="1"/>
  <c r="E4" i="12"/>
  <c r="DG22" i="2"/>
  <c r="J22" i="12" s="1"/>
  <c r="I16" i="12"/>
  <c r="CT16" i="2"/>
  <c r="CT26" i="2"/>
  <c r="DG26" i="2"/>
  <c r="DE13" i="2"/>
  <c r="F13" i="12" s="1"/>
  <c r="DG17" i="2"/>
  <c r="J17" i="12" s="1"/>
  <c r="DF8" i="2"/>
  <c r="H8" i="12"/>
  <c r="CR25" i="2"/>
  <c r="DE25" i="2" s="1"/>
  <c r="F25" i="12" s="1"/>
  <c r="DE22" i="2"/>
  <c r="F22" i="12" s="1"/>
  <c r="DF7" i="2"/>
  <c r="H7" i="12" s="1"/>
  <c r="DF20" i="2"/>
  <c r="H20" i="12" s="1"/>
  <c r="I6" i="12" l="1"/>
  <c r="CT6" i="2"/>
  <c r="DG6" i="2" s="1"/>
  <c r="J6" i="12" s="1"/>
  <c r="DG11" i="2"/>
  <c r="J11" i="12" s="1"/>
  <c r="CR12" i="2"/>
  <c r="E12" i="12"/>
  <c r="I5" i="12"/>
  <c r="CT23" i="2"/>
  <c r="DG23" i="2" s="1"/>
  <c r="J23" i="12" s="1"/>
  <c r="DE12" i="2"/>
  <c r="F12" i="12" s="1"/>
  <c r="CS16" i="2"/>
  <c r="DF16" i="2" s="1"/>
  <c r="H16" i="12" s="1"/>
  <c r="G24" i="12"/>
  <c r="CR27" i="2"/>
  <c r="DE27" i="2" s="1"/>
  <c r="DD16" i="2"/>
  <c r="D16" i="12" s="1"/>
  <c r="E19" i="12"/>
  <c r="CR19" i="2"/>
  <c r="DE19" i="2" s="1"/>
  <c r="F19" i="12" s="1"/>
  <c r="E14" i="12"/>
  <c r="CR14" i="2"/>
  <c r="DE14" i="2" s="1"/>
  <c r="F14" i="12" s="1"/>
  <c r="E10" i="12"/>
  <c r="CR10" i="2"/>
  <c r="DE10" i="2" s="1"/>
  <c r="F10" i="12" s="1"/>
  <c r="BS24" i="2"/>
  <c r="CS24" i="2" s="1"/>
  <c r="CE16" i="2"/>
  <c r="CD11" i="2"/>
  <c r="DG27" i="2"/>
  <c r="CG4" i="2"/>
  <c r="CF23" i="2"/>
  <c r="BT5" i="2"/>
  <c r="C8" i="12"/>
  <c r="CQ8" i="2"/>
  <c r="DD8" i="2" s="1"/>
  <c r="D8" i="12" s="1"/>
  <c r="J19" i="12"/>
  <c r="Q14" i="12"/>
  <c r="Q14" i="3"/>
  <c r="R14" i="3" s="1"/>
  <c r="BI22" i="2"/>
  <c r="N6" i="12"/>
  <c r="BJ19" i="2"/>
  <c r="M14" i="3"/>
  <c r="N14" i="3" s="1"/>
  <c r="P19" i="12"/>
  <c r="DD26" i="2"/>
  <c r="O13" i="3"/>
  <c r="P13" i="3" s="1"/>
  <c r="BS14" i="2"/>
  <c r="BH27" i="2"/>
  <c r="K27" i="3"/>
  <c r="L27" i="3" s="1"/>
  <c r="BJ13" i="2"/>
  <c r="N22" i="12"/>
  <c r="BF26" i="2"/>
  <c r="G26" i="3"/>
  <c r="H26" i="3" s="1"/>
  <c r="BJ17" i="2"/>
  <c r="BU27" i="2"/>
  <c r="DH27" i="2" s="1"/>
  <c r="AH27" i="2"/>
  <c r="F9" i="9"/>
  <c r="BB14" i="2"/>
  <c r="BA19" i="2"/>
  <c r="AN19" i="2"/>
  <c r="CA19" i="2"/>
  <c r="DN19" i="2" s="1"/>
  <c r="BA15" i="2"/>
  <c r="AN15" i="2"/>
  <c r="CA15" i="2"/>
  <c r="DN15" i="2" s="1"/>
  <c r="AY20" i="2"/>
  <c r="CU26" i="2"/>
  <c r="AR21" i="2"/>
  <c r="CE21" i="2" s="1"/>
  <c r="BV4" i="2"/>
  <c r="DI4" i="2" s="1"/>
  <c r="N4" i="12" s="1"/>
  <c r="AB14" i="2"/>
  <c r="AA19" i="2"/>
  <c r="AA15" i="2"/>
  <c r="CB14" i="2"/>
  <c r="DO14" i="2" s="1"/>
  <c r="AO10" i="2"/>
  <c r="CB10" i="2"/>
  <c r="DO10" i="2" s="1"/>
  <c r="AB10" i="2"/>
  <c r="CG14" i="2"/>
  <c r="AF22" i="2"/>
  <c r="BS22" i="2" s="1"/>
  <c r="AF6" i="2"/>
  <c r="BS6" i="2" s="1"/>
  <c r="AD4" i="2"/>
  <c r="Z25" i="2"/>
  <c r="Y25" i="2"/>
  <c r="BS18" i="2"/>
  <c r="AY25" i="2"/>
  <c r="AZ25" i="2"/>
  <c r="BQ4" i="2" l="1"/>
  <c r="CD4" i="2"/>
  <c r="CS18" i="2"/>
  <c r="DF18" i="2"/>
  <c r="H18" i="12" s="1"/>
  <c r="CS6" i="2"/>
  <c r="DF6" i="2" s="1"/>
  <c r="H6" i="12" s="1"/>
  <c r="X19" i="12"/>
  <c r="W19" i="12"/>
  <c r="BN19" i="2"/>
  <c r="W19" i="3"/>
  <c r="X19" i="3" s="1"/>
  <c r="CQ11" i="2"/>
  <c r="DD11" i="2" s="1"/>
  <c r="D11" i="12" s="1"/>
  <c r="C11" i="12"/>
  <c r="BL25" i="2"/>
  <c r="T25" i="12"/>
  <c r="S25" i="3"/>
  <c r="T25" i="3" s="1"/>
  <c r="S25" i="12"/>
  <c r="CS22" i="2"/>
  <c r="DF22" i="2"/>
  <c r="H22" i="12" s="1"/>
  <c r="BO14" i="2"/>
  <c r="Z14" i="12"/>
  <c r="Y14" i="3"/>
  <c r="Z14" i="3" s="1"/>
  <c r="Y14" i="12"/>
  <c r="CS23" i="2"/>
  <c r="DF23" i="2" s="1"/>
  <c r="H23" i="12" s="1"/>
  <c r="G23" i="12"/>
  <c r="CR16" i="2"/>
  <c r="DE16" i="2" s="1"/>
  <c r="F16" i="12" s="1"/>
  <c r="E16" i="12"/>
  <c r="U25" i="12"/>
  <c r="U25" i="3"/>
  <c r="V25" i="3" s="1"/>
  <c r="V25" i="12"/>
  <c r="BM25" i="2"/>
  <c r="I14" i="12"/>
  <c r="CT14" i="2"/>
  <c r="DG14" i="2" s="1"/>
  <c r="J14" i="12" s="1"/>
  <c r="I4" i="12"/>
  <c r="CT4" i="2"/>
  <c r="DG4" i="2" s="1"/>
  <c r="J4" i="12" s="1"/>
  <c r="DF24" i="2"/>
  <c r="H24" i="12" s="1"/>
  <c r="CT5" i="2"/>
  <c r="DG5" i="2" s="1"/>
  <c r="J5" i="12" s="1"/>
  <c r="Z10" i="12"/>
  <c r="Y10" i="3"/>
  <c r="Z10" i="3" s="1"/>
  <c r="Y10" i="12"/>
  <c r="BO10" i="2"/>
  <c r="BN15" i="2"/>
  <c r="W15" i="12"/>
  <c r="X15" i="12"/>
  <c r="W15" i="3"/>
  <c r="X15" i="3" s="1"/>
  <c r="CR21" i="2"/>
  <c r="DE21" i="2" s="1"/>
  <c r="F21" i="12" s="1"/>
  <c r="E21" i="12"/>
  <c r="DF14" i="2"/>
  <c r="H14" i="12" s="1"/>
  <c r="CS14" i="2"/>
  <c r="C4" i="12" l="1"/>
  <c r="CQ4" i="2"/>
  <c r="DD4" i="2"/>
  <c r="D4" i="12" s="1"/>
</calcChain>
</file>

<file path=xl/sharedStrings.xml><?xml version="1.0" encoding="utf-8"?>
<sst xmlns="http://schemas.openxmlformats.org/spreadsheetml/2006/main" count="10878" uniqueCount="7535">
  <si>
    <t>Symbol</t>
  </si>
  <si>
    <t>Digestion</t>
  </si>
  <si>
    <t>Well</t>
  </si>
  <si>
    <t>Samples</t>
  </si>
  <si>
    <t>Mock Digestion</t>
  </si>
  <si>
    <t>A01</t>
  </si>
  <si>
    <t>A02</t>
  </si>
  <si>
    <t>A03</t>
  </si>
  <si>
    <t>A04</t>
  </si>
  <si>
    <t>A05</t>
  </si>
  <si>
    <t>A06</t>
  </si>
  <si>
    <t>A07</t>
  </si>
  <si>
    <t>A08</t>
  </si>
  <si>
    <t>A09</t>
  </si>
  <si>
    <t>A10</t>
  </si>
  <si>
    <t>A11</t>
  </si>
  <si>
    <t>A12</t>
  </si>
  <si>
    <t>B01</t>
  </si>
  <si>
    <t>B02</t>
  </si>
  <si>
    <t>B03</t>
  </si>
  <si>
    <t>B04</t>
  </si>
  <si>
    <t>B05</t>
  </si>
  <si>
    <t>B06</t>
  </si>
  <si>
    <t>B07</t>
  </si>
  <si>
    <t>B08</t>
  </si>
  <si>
    <t>B09</t>
  </si>
  <si>
    <t>B10</t>
  </si>
  <si>
    <t>B11</t>
  </si>
  <si>
    <t>B12</t>
  </si>
  <si>
    <t>Methylation-Sensitive Digestion</t>
  </si>
  <si>
    <t>C01</t>
  </si>
  <si>
    <t>C02</t>
  </si>
  <si>
    <t>C03</t>
  </si>
  <si>
    <t>C04</t>
  </si>
  <si>
    <t>C05</t>
  </si>
  <si>
    <t>C06</t>
  </si>
  <si>
    <t>C07</t>
  </si>
  <si>
    <t>C08</t>
  </si>
  <si>
    <t>C09</t>
  </si>
  <si>
    <t>C10</t>
  </si>
  <si>
    <t>C11</t>
  </si>
  <si>
    <t>C12</t>
  </si>
  <si>
    <t>D01</t>
  </si>
  <si>
    <t>D02</t>
  </si>
  <si>
    <t>D03</t>
  </si>
  <si>
    <t>D04</t>
  </si>
  <si>
    <t>D05</t>
  </si>
  <si>
    <t>D06</t>
  </si>
  <si>
    <t>D07</t>
  </si>
  <si>
    <t>D08</t>
  </si>
  <si>
    <t>D09</t>
  </si>
  <si>
    <t>D10</t>
  </si>
  <si>
    <t>D11</t>
  </si>
  <si>
    <t>D12</t>
  </si>
  <si>
    <t>Methylation-Dependent Digestion</t>
  </si>
  <si>
    <t>E01</t>
  </si>
  <si>
    <t>E02</t>
  </si>
  <si>
    <t>E03</t>
  </si>
  <si>
    <t>E04</t>
  </si>
  <si>
    <t>E05</t>
  </si>
  <si>
    <t>E06</t>
  </si>
  <si>
    <t>E07</t>
  </si>
  <si>
    <t>E08</t>
  </si>
  <si>
    <t>E09</t>
  </si>
  <si>
    <t>E10</t>
  </si>
  <si>
    <t>E11</t>
  </si>
  <si>
    <t>E12</t>
  </si>
  <si>
    <t>F01</t>
  </si>
  <si>
    <t>F02</t>
  </si>
  <si>
    <t>F03</t>
  </si>
  <si>
    <t>F04</t>
  </si>
  <si>
    <t>F05</t>
  </si>
  <si>
    <t>F06</t>
  </si>
  <si>
    <t>F07</t>
  </si>
  <si>
    <t>F08</t>
  </si>
  <si>
    <t>F09</t>
  </si>
  <si>
    <t>F10</t>
  </si>
  <si>
    <t>F11</t>
  </si>
  <si>
    <t>F12</t>
  </si>
  <si>
    <t>Double Digestion</t>
  </si>
  <si>
    <t>G01</t>
  </si>
  <si>
    <t>G02</t>
  </si>
  <si>
    <t>G03</t>
  </si>
  <si>
    <t>G04</t>
  </si>
  <si>
    <t>G05</t>
  </si>
  <si>
    <t>G06</t>
  </si>
  <si>
    <t>G07</t>
  </si>
  <si>
    <t>G08</t>
  </si>
  <si>
    <t>G09</t>
  </si>
  <si>
    <t>G10</t>
  </si>
  <si>
    <t>G11</t>
  </si>
  <si>
    <t>G12</t>
  </si>
  <si>
    <t>H01</t>
  </si>
  <si>
    <t>H02</t>
  </si>
  <si>
    <t>H03</t>
  </si>
  <si>
    <t>H04</t>
  </si>
  <si>
    <t>H05</t>
  </si>
  <si>
    <t>H06</t>
  </si>
  <si>
    <t>H07</t>
  </si>
  <si>
    <t>H08</t>
  </si>
  <si>
    <t>H09</t>
  </si>
  <si>
    <t>H10</t>
  </si>
  <si>
    <t>H11</t>
  </si>
  <si>
    <t>H12</t>
  </si>
  <si>
    <t>&gt;40 and (N/A or blank) to 40</t>
  </si>
  <si>
    <r>
      <t>ΔC</t>
    </r>
    <r>
      <rPr>
        <b/>
        <vertAlign val="subscript"/>
        <sz val="10"/>
        <rFont val="Arial"/>
        <family val="2"/>
      </rPr>
      <t xml:space="preserve">t(Ms-Mo)   </t>
    </r>
    <r>
      <rPr>
        <b/>
        <sz val="10"/>
        <rFont val="Arial"/>
        <family val="2"/>
      </rPr>
      <t>C</t>
    </r>
    <r>
      <rPr>
        <b/>
        <vertAlign val="subscript"/>
        <sz val="10"/>
        <rFont val="Arial"/>
        <family val="2"/>
      </rPr>
      <t>t</t>
    </r>
    <r>
      <rPr>
        <b/>
        <sz val="10"/>
        <rFont val="Arial"/>
        <family val="2"/>
      </rPr>
      <t>(Ms)-C</t>
    </r>
    <r>
      <rPr>
        <b/>
        <vertAlign val="subscript"/>
        <sz val="10"/>
        <rFont val="Arial"/>
        <family val="2"/>
      </rPr>
      <t>t</t>
    </r>
    <r>
      <rPr>
        <b/>
        <sz val="10"/>
        <rFont val="Arial"/>
        <family val="2"/>
      </rPr>
      <t>(Mo)</t>
    </r>
  </si>
  <si>
    <r>
      <t>ΔC</t>
    </r>
    <r>
      <rPr>
        <b/>
        <vertAlign val="subscript"/>
        <sz val="10"/>
        <rFont val="Arial"/>
        <family val="2"/>
      </rPr>
      <t xml:space="preserve">t(Msd-Mo)   </t>
    </r>
    <r>
      <rPr>
        <b/>
        <sz val="10"/>
        <rFont val="Arial"/>
        <family val="2"/>
      </rPr>
      <t>C</t>
    </r>
    <r>
      <rPr>
        <b/>
        <vertAlign val="subscript"/>
        <sz val="10"/>
        <rFont val="Arial"/>
        <family val="2"/>
      </rPr>
      <t>t</t>
    </r>
    <r>
      <rPr>
        <b/>
        <sz val="10"/>
        <rFont val="Arial"/>
        <family val="2"/>
      </rPr>
      <t>(Msd)-C</t>
    </r>
    <r>
      <rPr>
        <b/>
        <vertAlign val="subscript"/>
        <sz val="10"/>
        <rFont val="Arial"/>
        <family val="2"/>
      </rPr>
      <t>t</t>
    </r>
    <r>
      <rPr>
        <b/>
        <sz val="10"/>
        <rFont val="Arial"/>
        <family val="2"/>
      </rPr>
      <t>(Mo)</t>
    </r>
  </si>
  <si>
    <r>
      <t>ΔC</t>
    </r>
    <r>
      <rPr>
        <b/>
        <vertAlign val="subscript"/>
        <sz val="10"/>
        <rFont val="Arial"/>
        <family val="2"/>
      </rPr>
      <t xml:space="preserve">t(Md-Mo)   </t>
    </r>
    <r>
      <rPr>
        <b/>
        <sz val="10"/>
        <rFont val="Arial"/>
        <family val="2"/>
      </rPr>
      <t>C</t>
    </r>
    <r>
      <rPr>
        <b/>
        <vertAlign val="subscript"/>
        <sz val="10"/>
        <rFont val="Arial"/>
        <family val="2"/>
      </rPr>
      <t>t</t>
    </r>
    <r>
      <rPr>
        <b/>
        <sz val="10"/>
        <rFont val="Arial"/>
        <family val="2"/>
      </rPr>
      <t>(Md)-C</t>
    </r>
    <r>
      <rPr>
        <b/>
        <vertAlign val="subscript"/>
        <sz val="10"/>
        <rFont val="Arial"/>
        <family val="2"/>
      </rPr>
      <t>t</t>
    </r>
    <r>
      <rPr>
        <b/>
        <sz val="10"/>
        <rFont val="Arial"/>
        <family val="2"/>
      </rPr>
      <t>(Mo)</t>
    </r>
  </si>
  <si>
    <t>PCR Array Catalog #:</t>
  </si>
  <si>
    <t>Description</t>
  </si>
  <si>
    <t>BRCA1</t>
  </si>
  <si>
    <t>CDH1</t>
  </si>
  <si>
    <t>CDH13</t>
  </si>
  <si>
    <t>GSTP1</t>
  </si>
  <si>
    <t>PYCARD</t>
  </si>
  <si>
    <t xml:space="preserve">Generally, only change data in yellow cells. Gray and white cells contain formulas for calculation or results. Please do not change them. </t>
  </si>
  <si>
    <t>UM</t>
  </si>
  <si>
    <t>A01, C01,E01,G01</t>
  </si>
  <si>
    <t>NM_003812</t>
  </si>
  <si>
    <t>A02, C02, E02, G02</t>
  </si>
  <si>
    <t>A03, C03, E03, G03</t>
  </si>
  <si>
    <t>NM_007294</t>
  </si>
  <si>
    <t>A04, C04, E04, G04</t>
  </si>
  <si>
    <t>A05, C05, E05, G05</t>
  </si>
  <si>
    <t>NM_001759</t>
  </si>
  <si>
    <t>A06, C06, E06, G06</t>
  </si>
  <si>
    <t>NM_004360</t>
  </si>
  <si>
    <t>A07, C07, E07, G07</t>
  </si>
  <si>
    <t>NM_001257</t>
  </si>
  <si>
    <t>A08, C08, E08, G08</t>
  </si>
  <si>
    <t>A09, C09, E09, G09</t>
  </si>
  <si>
    <t>A10, C10, E10, G10</t>
  </si>
  <si>
    <t>NM_000125</t>
  </si>
  <si>
    <t>A11, C11, E11, G11</t>
  </si>
  <si>
    <t>NM_000852</t>
  </si>
  <si>
    <t>A12, C12, E12, G12</t>
  </si>
  <si>
    <t>NM_006497</t>
  </si>
  <si>
    <t>B01, D01, F01, H01</t>
  </si>
  <si>
    <t>NM_002412</t>
  </si>
  <si>
    <t>B02, D02, F02, H02</t>
  </si>
  <si>
    <t>B03, D03, F03, H03</t>
  </si>
  <si>
    <t>B04, D04, F04, H04</t>
  </si>
  <si>
    <t>NM_000963</t>
  </si>
  <si>
    <t>B05, D05, F05, H05</t>
  </si>
  <si>
    <t>B06, D06, F06, H06</t>
  </si>
  <si>
    <t>B07, D07, F07, H07</t>
  </si>
  <si>
    <t>NM_006142</t>
  </si>
  <si>
    <t>B08, D08, F08, H08</t>
  </si>
  <si>
    <t>NM_004787</t>
  </si>
  <si>
    <t>B09, D09, F09, H09</t>
  </si>
  <si>
    <t>NM_003246</t>
  </si>
  <si>
    <t>B10, D10, F10, H10</t>
  </si>
  <si>
    <t>B11, D11, F11, H11</t>
  </si>
  <si>
    <t>B12, D12, F12, H12</t>
  </si>
  <si>
    <t>Cyclin-dependent kinase inhibitor 2A (melanoma, p16, inhibits CDK4)</t>
  </si>
  <si>
    <t>Cyclin A1</t>
  </si>
  <si>
    <t>Cyclin D2</t>
  </si>
  <si>
    <t>Cadherin 1, type 1, E-cadherin (epithelial)</t>
  </si>
  <si>
    <t>Cadherin 13, H-cadherin (heart)</t>
  </si>
  <si>
    <t>Cyclin-dependent kinase inhibitor 1C (p57, Kip2)</t>
  </si>
  <si>
    <t>Estrogen receptor 1</t>
  </si>
  <si>
    <t>Hypermethylated in cancer 1</t>
  </si>
  <si>
    <t>O-6-methylguanine-DNA methyltransferase</t>
  </si>
  <si>
    <t>PR domain containing 2, with ZNF domain</t>
  </si>
  <si>
    <t>Prostaglandin-endoperoxide synthase 2 (prostaglandin G/H synthase and cyclooxygenase)</t>
  </si>
  <si>
    <t>PYD and CARD domain containing</t>
  </si>
  <si>
    <t>Ras association (RalGDS/AF-6) domain family member 1</t>
  </si>
  <si>
    <t>Stratifin</t>
  </si>
  <si>
    <t>Slit homolog 2 (Drosophila)</t>
  </si>
  <si>
    <t>Thrombospondin 1</t>
  </si>
  <si>
    <t>Tumor necrosis factor receptor superfamily, member 10c, decoy without an intracellular domain</t>
  </si>
  <si>
    <t>ADAM23</t>
  </si>
  <si>
    <t>CDKN2A</t>
  </si>
  <si>
    <t>CCNA1</t>
  </si>
  <si>
    <t>CCND2</t>
  </si>
  <si>
    <t>CDKN1C</t>
  </si>
  <si>
    <t>ESR1</t>
  </si>
  <si>
    <t>HIC1</t>
  </si>
  <si>
    <t>MGMT</t>
  </si>
  <si>
    <t>PRDM2</t>
  </si>
  <si>
    <t>PTEN</t>
  </si>
  <si>
    <t>PTGS2</t>
  </si>
  <si>
    <t>RASSF1</t>
  </si>
  <si>
    <t>SFN</t>
  </si>
  <si>
    <t>SLIT2</t>
  </si>
  <si>
    <t>THBS1</t>
  </si>
  <si>
    <t>B</t>
  </si>
  <si>
    <t>A</t>
  </si>
  <si>
    <t>C</t>
  </si>
  <si>
    <t>D</t>
  </si>
  <si>
    <t>E</t>
  </si>
  <si>
    <t>F</t>
  </si>
  <si>
    <t>G</t>
  </si>
  <si>
    <t>H</t>
  </si>
  <si>
    <t>I</t>
  </si>
  <si>
    <t>J</t>
  </si>
  <si>
    <r>
      <t>C</t>
    </r>
    <r>
      <rPr>
        <b/>
        <vertAlign val="subscript"/>
        <sz val="9"/>
        <rFont val="Arial"/>
        <family val="2"/>
      </rPr>
      <t>t</t>
    </r>
    <r>
      <rPr>
        <b/>
        <sz val="9"/>
        <rFont val="Arial"/>
        <family val="2"/>
      </rPr>
      <t xml:space="preserve"> mock</t>
    </r>
  </si>
  <si>
    <r>
      <t>C</t>
    </r>
    <r>
      <rPr>
        <b/>
        <vertAlign val="subscript"/>
        <sz val="9"/>
        <rFont val="Arial"/>
        <family val="2"/>
      </rPr>
      <t>t</t>
    </r>
    <r>
      <rPr>
        <b/>
        <sz val="9"/>
        <rFont val="Arial"/>
        <family val="2"/>
      </rPr>
      <t xml:space="preserve"> sensitive</t>
    </r>
  </si>
  <si>
    <r>
      <t>C</t>
    </r>
    <r>
      <rPr>
        <b/>
        <vertAlign val="subscript"/>
        <sz val="9"/>
        <rFont val="Arial"/>
        <family val="2"/>
      </rPr>
      <t>t</t>
    </r>
    <r>
      <rPr>
        <b/>
        <sz val="9"/>
        <rFont val="Arial"/>
        <family val="2"/>
      </rPr>
      <t xml:space="preserve"> double</t>
    </r>
  </si>
  <si>
    <r>
      <t>C</t>
    </r>
    <r>
      <rPr>
        <b/>
        <vertAlign val="subscript"/>
        <sz val="9"/>
        <rFont val="Arial"/>
        <family val="2"/>
      </rPr>
      <t>t</t>
    </r>
    <r>
      <rPr>
        <b/>
        <sz val="9"/>
        <rFont val="Arial"/>
        <family val="2"/>
      </rPr>
      <t xml:space="preserve"> dependent</t>
    </r>
  </si>
  <si>
    <r>
      <t>F</t>
    </r>
    <r>
      <rPr>
        <b/>
        <vertAlign val="subscript"/>
        <sz val="10"/>
        <rFont val="Arial"/>
        <family val="2"/>
      </rPr>
      <t>R</t>
    </r>
  </si>
  <si>
    <r>
      <t>F</t>
    </r>
    <r>
      <rPr>
        <b/>
        <vertAlign val="subscript"/>
        <sz val="10"/>
        <rFont val="Arial"/>
        <family val="2"/>
      </rPr>
      <t>HM</t>
    </r>
  </si>
  <si>
    <r>
      <t>F</t>
    </r>
    <r>
      <rPr>
        <b/>
        <vertAlign val="subscript"/>
        <sz val="10"/>
        <rFont val="Arial"/>
        <family val="2"/>
      </rPr>
      <t>UM</t>
    </r>
  </si>
  <si>
    <r>
      <t>F</t>
    </r>
    <r>
      <rPr>
        <b/>
        <vertAlign val="subscript"/>
        <sz val="10"/>
        <rFont val="Arial"/>
        <family val="2"/>
      </rPr>
      <t>IM</t>
    </r>
  </si>
  <si>
    <t>Window</t>
  </si>
  <si>
    <r>
      <t>F</t>
    </r>
    <r>
      <rPr>
        <b/>
        <vertAlign val="subscript"/>
        <sz val="10"/>
        <rFont val="Arial"/>
        <family val="2"/>
      </rPr>
      <t>M</t>
    </r>
  </si>
  <si>
    <t>SEC</t>
  </si>
  <si>
    <t>DEC</t>
  </si>
  <si>
    <t>M</t>
  </si>
  <si>
    <t>Tumor protein p73</t>
  </si>
  <si>
    <t>NM_005427</t>
  </si>
  <si>
    <t>TP73</t>
  </si>
  <si>
    <t>N/A</t>
  </si>
  <si>
    <t>Methylation-Sensitive Enzyme Control</t>
  </si>
  <si>
    <t>Methylation-Dependent Enzyme Control</t>
  </si>
  <si>
    <t>Undetermined</t>
  </si>
  <si>
    <t>ADAM metallopeptidase domain 23</t>
  </si>
  <si>
    <t>Breast cancer 1, early onset</t>
  </si>
  <si>
    <t>Glutathione S-transferase pi 1</t>
  </si>
  <si>
    <t>Phosphatase and tensin homolog</t>
  </si>
  <si>
    <t>NM_003841</t>
  </si>
  <si>
    <t>TNFRSF10C</t>
  </si>
  <si>
    <t>Array Catalog #</t>
  </si>
  <si>
    <t>Species:Symbol</t>
  </si>
  <si>
    <t>NCBI Gene ID</t>
  </si>
  <si>
    <t>RefSeq ID</t>
  </si>
  <si>
    <t>Assay Catalog #</t>
  </si>
  <si>
    <t>EAHS-011Z</t>
  </si>
  <si>
    <t>EAHS-011Z:A01</t>
  </si>
  <si>
    <t>EPHS115452-1A</t>
  </si>
  <si>
    <t>HS:ADA</t>
  </si>
  <si>
    <t>NM_000022</t>
  </si>
  <si>
    <t>ADA</t>
  </si>
  <si>
    <t>Adenosine deaminase</t>
  </si>
  <si>
    <t>EPHS109289-1A</t>
  </si>
  <si>
    <t>EAHS-011Z:A02</t>
  </si>
  <si>
    <t>EPHS115453-1A</t>
  </si>
  <si>
    <t>HS:ADAM17</t>
  </si>
  <si>
    <t>NM_201414</t>
  </si>
  <si>
    <t>ADAM17</t>
  </si>
  <si>
    <t>ADAM metallopeptidase domain 17</t>
  </si>
  <si>
    <t>EPHS109504-1A</t>
  </si>
  <si>
    <t>EAHS-011Z:A03</t>
  </si>
  <si>
    <t>EPHS103709-1A</t>
  </si>
  <si>
    <t>HS:ADAM23</t>
  </si>
  <si>
    <t>EAHS-011Z:A04</t>
  </si>
  <si>
    <t>EPHS102902-1A</t>
  </si>
  <si>
    <t>HS:ADAMTS18</t>
  </si>
  <si>
    <t>NM_199355</t>
  </si>
  <si>
    <t>ADAMTS18</t>
  </si>
  <si>
    <t>ADAM metallopeptidase with thrombospondin type 1 motif, 18</t>
  </si>
  <si>
    <t>EPHS105473-1A</t>
  </si>
  <si>
    <t>EAHS-011Z:A05</t>
  </si>
  <si>
    <t>EPHS105415-1A</t>
  </si>
  <si>
    <t>HS:AFF1</t>
  </si>
  <si>
    <t>NM_005935</t>
  </si>
  <si>
    <t>AFF1</t>
  </si>
  <si>
    <t>AF4/FMR2 family, member 1</t>
  </si>
  <si>
    <t>EPHS111134-1A</t>
  </si>
  <si>
    <t>EAHS-011Z:A06</t>
  </si>
  <si>
    <t>EPHS105489-1A</t>
  </si>
  <si>
    <t>HS:AKAP12</t>
  </si>
  <si>
    <t>NM_005100</t>
  </si>
  <si>
    <t>AKAP12</t>
  </si>
  <si>
    <t>A kinase (PRKA) anchor protein 12</t>
  </si>
  <si>
    <t>EPHS112838-1A</t>
  </si>
  <si>
    <t>EAHS-011Z:A07</t>
  </si>
  <si>
    <t>EPHS102113-1A</t>
  </si>
  <si>
    <t>HS:APAF1</t>
  </si>
  <si>
    <t>NM_181869</t>
  </si>
  <si>
    <t>APAF1</t>
  </si>
  <si>
    <t>Apoptotic peptidase activating factor 1</t>
  </si>
  <si>
    <t>EPHS103382-1A</t>
  </si>
  <si>
    <t>EAHS-011Z:A08</t>
  </si>
  <si>
    <t>EPHS114256-1A</t>
  </si>
  <si>
    <t>HS:APBA1</t>
  </si>
  <si>
    <t>NM_001163</t>
  </si>
  <si>
    <t>APBA1</t>
  </si>
  <si>
    <t>Amyloid beta (A4) precursor protein-binding, family A, member 1</t>
  </si>
  <si>
    <t>EPHS114376-1A</t>
  </si>
  <si>
    <t>EAHS-011Z:A09</t>
  </si>
  <si>
    <t>EPHS112843-1A</t>
  </si>
  <si>
    <t>HS:APC</t>
  </si>
  <si>
    <t>NM_000038</t>
  </si>
  <si>
    <t>APC</t>
  </si>
  <si>
    <t>Adenomatous polyposis coli</t>
  </si>
  <si>
    <t>EPHS115454-1A</t>
  </si>
  <si>
    <t>EAHS-011Z:A10</t>
  </si>
  <si>
    <t>EPHS102559-1A</t>
  </si>
  <si>
    <t>HS:APEX1</t>
  </si>
  <si>
    <t>NM_080649</t>
  </si>
  <si>
    <t>APEX1</t>
  </si>
  <si>
    <t>APEX nuclease (multifunctional DNA repair enzyme) 1</t>
  </si>
  <si>
    <t>EPHS103915-1A</t>
  </si>
  <si>
    <t>EAHS-011Z:A11</t>
  </si>
  <si>
    <t>EPHS105614-1A</t>
  </si>
  <si>
    <t>HS:APP</t>
  </si>
  <si>
    <t>APP</t>
  </si>
  <si>
    <t>Amyloid beta (A4) precursor protein</t>
  </si>
  <si>
    <t>EAHS-011Z:A12</t>
  </si>
  <si>
    <t>EPHS102002-1A</t>
  </si>
  <si>
    <t>HS:AR</t>
  </si>
  <si>
    <t>NM_000044</t>
  </si>
  <si>
    <t>AR</t>
  </si>
  <si>
    <t>Androgen receptor</t>
  </si>
  <si>
    <t>EPHS115070-1A</t>
  </si>
  <si>
    <t>EAHS-011Z:B01</t>
  </si>
  <si>
    <t>EPHS100172-1A</t>
  </si>
  <si>
    <t>HS:ASXL1</t>
  </si>
  <si>
    <t>NM_015338</t>
  </si>
  <si>
    <t>ASXL1</t>
  </si>
  <si>
    <t>Additional sex combs like 1 (Drosophila)</t>
  </si>
  <si>
    <t>EPHS109192-1A</t>
  </si>
  <si>
    <t>EAHS-011Z:B02</t>
  </si>
  <si>
    <t>EPHS101755-1A</t>
  </si>
  <si>
    <t>HS:ASXL2</t>
  </si>
  <si>
    <t>NM_018263</t>
  </si>
  <si>
    <t>ASXL2</t>
  </si>
  <si>
    <t>Additional sex combs like 2 (Drosophila)</t>
  </si>
  <si>
    <t>EPHS108095-1A</t>
  </si>
  <si>
    <t>EAHS-011Z:B03</t>
  </si>
  <si>
    <t>EPHS101148-1A</t>
  </si>
  <si>
    <t>HS:ATF2</t>
  </si>
  <si>
    <t>NM_001880</t>
  </si>
  <si>
    <t>ATF2</t>
  </si>
  <si>
    <t>Activating transcription factor 2</t>
  </si>
  <si>
    <t>EPHS108693-1A</t>
  </si>
  <si>
    <t>EAHS-011Z:B04</t>
  </si>
  <si>
    <t>EPHS105246-1A</t>
  </si>
  <si>
    <t>HS:ATM</t>
  </si>
  <si>
    <t>NM_000051</t>
  </si>
  <si>
    <t>ATM</t>
  </si>
  <si>
    <t>Ataxia telangiectasia mutated</t>
  </si>
  <si>
    <t>EPHS102729-1A</t>
  </si>
  <si>
    <t>EAHS-011Z:B05</t>
  </si>
  <si>
    <t>EPHS110289-1A</t>
  </si>
  <si>
    <t>HS:AUTS2</t>
  </si>
  <si>
    <t>NM_001127231</t>
  </si>
  <si>
    <t>AUTS2</t>
  </si>
  <si>
    <t>Autism susceptibility candidate 2</t>
  </si>
  <si>
    <t>EPHS113190-1A</t>
  </si>
  <si>
    <t>EAHS-011Z:B06</t>
  </si>
  <si>
    <t>EPHS100302-1A</t>
  </si>
  <si>
    <t>HS:AVP</t>
  </si>
  <si>
    <t>NM_000490</t>
  </si>
  <si>
    <t>AVP</t>
  </si>
  <si>
    <t>Arginine vasopressin</t>
  </si>
  <si>
    <t>EPHS109061-1A</t>
  </si>
  <si>
    <t>EAHS-011Z:B07</t>
  </si>
  <si>
    <t>EPHS110948-1A</t>
  </si>
  <si>
    <t>HS:BAD</t>
  </si>
  <si>
    <t>NM_020155</t>
  </si>
  <si>
    <t>BAD</t>
  </si>
  <si>
    <t>BCL2-associated agonist of cell death</t>
  </si>
  <si>
    <t>EPHS102440-1A</t>
  </si>
  <si>
    <t>EAHS-011Z:B08</t>
  </si>
  <si>
    <t>EPHS104439-1A</t>
  </si>
  <si>
    <t>HS:BAMBI</t>
  </si>
  <si>
    <t>NM_012342</t>
  </si>
  <si>
    <t>BAMBI</t>
  </si>
  <si>
    <t>BMP and activin membrane-bound inhibitor homolog (Xenopus laevis)</t>
  </si>
  <si>
    <t>EPHS101547-1A</t>
  </si>
  <si>
    <t>EAHS-011Z:B09</t>
  </si>
  <si>
    <t>EPHS113707-1A</t>
  </si>
  <si>
    <t>HS:BAX</t>
  </si>
  <si>
    <t>NR_027882</t>
  </si>
  <si>
    <t>BAX</t>
  </si>
  <si>
    <t>BCL2-associated X protein</t>
  </si>
  <si>
    <t>EPHS107705-1A</t>
  </si>
  <si>
    <t>EAHS-011Z:B10</t>
  </si>
  <si>
    <t>EPHS100082-1A</t>
  </si>
  <si>
    <t>HS:BCL10</t>
  </si>
  <si>
    <t>NM_003921</t>
  </si>
  <si>
    <t>BCL10</t>
  </si>
  <si>
    <t>B-cell CLL/lymphoma 10</t>
  </si>
  <si>
    <t>EPHS100684-1A</t>
  </si>
  <si>
    <t>EAHS-011Z:B11</t>
  </si>
  <si>
    <t>EPHS115450-1A</t>
  </si>
  <si>
    <t>HS:BCL2L11</t>
  </si>
  <si>
    <t>NM_207003</t>
  </si>
  <si>
    <t>BCL2L11</t>
  </si>
  <si>
    <t>BCL2-like 11 (apoptosis facilitator)</t>
  </si>
  <si>
    <t>EPHS108491-1A</t>
  </si>
  <si>
    <t>EAHS-011Z:B12</t>
  </si>
  <si>
    <t>EPHS115451-1A</t>
  </si>
  <si>
    <t>HS:BCL3</t>
  </si>
  <si>
    <t>NM_005178</t>
  </si>
  <si>
    <t>BCL3</t>
  </si>
  <si>
    <t>B-cell CLL/lymphoma 3</t>
  </si>
  <si>
    <t>EPHS107577-1A</t>
  </si>
  <si>
    <t>EAHS-021Z</t>
  </si>
  <si>
    <t>EAHS-021Z:A01</t>
  </si>
  <si>
    <t>HS:BCLAF1</t>
  </si>
  <si>
    <t>NM_014739</t>
  </si>
  <si>
    <t>BCLAF1</t>
  </si>
  <si>
    <t>BCL2-associated transcription factor 1</t>
  </si>
  <si>
    <t>EPHS112772-1A</t>
  </si>
  <si>
    <t>EAHS-021Z:A02</t>
  </si>
  <si>
    <t>HS:BDNF</t>
  </si>
  <si>
    <t>NM_001709</t>
  </si>
  <si>
    <t>BDNF</t>
  </si>
  <si>
    <t>Brain-derived neurotrophic factor</t>
  </si>
  <si>
    <t>EPHS102239-1A</t>
  </si>
  <si>
    <t>EAHS-021Z:A03</t>
  </si>
  <si>
    <t>HS:BID</t>
  </si>
  <si>
    <t>NM_197966</t>
  </si>
  <si>
    <t>BID</t>
  </si>
  <si>
    <t>BH3 interacting domain death agonist</t>
  </si>
  <si>
    <t>EPHS109639-1A</t>
  </si>
  <si>
    <t>EAHS-021Z:A04</t>
  </si>
  <si>
    <t>HS:BIK</t>
  </si>
  <si>
    <t>NM_001197</t>
  </si>
  <si>
    <t>BIK</t>
  </si>
  <si>
    <t>BCL2-interacting killer (apoptosis-inducing)</t>
  </si>
  <si>
    <t>EPHS109914-1A</t>
  </si>
  <si>
    <t>EAHS-021Z:A05</t>
  </si>
  <si>
    <t>CHFR</t>
  </si>
  <si>
    <t>EPHS103624-1A</t>
  </si>
  <si>
    <t>HS:BIRC2</t>
  </si>
  <si>
    <t>NM_001166</t>
  </si>
  <si>
    <t>BIRC2</t>
  </si>
  <si>
    <t>Baculoviral IAP repeat containing 2</t>
  </si>
  <si>
    <t>EPHS102714-1A</t>
  </si>
  <si>
    <t>EAHS-021Z:A06</t>
  </si>
  <si>
    <t>DKK2</t>
  </si>
  <si>
    <t>EPHS111183-1A</t>
  </si>
  <si>
    <t>HS:BLM</t>
  </si>
  <si>
    <t>NM_000057</t>
  </si>
  <si>
    <t>BLM</t>
  </si>
  <si>
    <t>Bloom syndrome, RecQ helicase-like</t>
  </si>
  <si>
    <t>EPHS104811-1A</t>
  </si>
  <si>
    <t>EAHS-021Z:A07</t>
  </si>
  <si>
    <t>FHIT</t>
  </si>
  <si>
    <t>EPHS110364-1A</t>
  </si>
  <si>
    <t>HS:BMP2</t>
  </si>
  <si>
    <t>NM_001200</t>
  </si>
  <si>
    <t>BMP2</t>
  </si>
  <si>
    <t>Bone morphogenetic protein 2</t>
  </si>
  <si>
    <t>EPHS109097-1A</t>
  </si>
  <si>
    <t>EAHS-021Z:A08</t>
  </si>
  <si>
    <t>KLF4</t>
  </si>
  <si>
    <t>EPHS114531-1A</t>
  </si>
  <si>
    <t>HS:BMP3</t>
  </si>
  <si>
    <t>NM_001201</t>
  </si>
  <si>
    <t>BMP3</t>
  </si>
  <si>
    <t>Bone morphogenetic protein 3</t>
  </si>
  <si>
    <t>EPHS111111-1A</t>
  </si>
  <si>
    <t>EAHS-021Z:A09</t>
  </si>
  <si>
    <t>LOX</t>
  </si>
  <si>
    <t>EPHS111733-1A</t>
  </si>
  <si>
    <t>HS:BMP4</t>
  </si>
  <si>
    <t>NM_130851</t>
  </si>
  <si>
    <t>BMP4</t>
  </si>
  <si>
    <t>Bone morphogenetic protein 4</t>
  </si>
  <si>
    <t>EPHS104083-1A</t>
  </si>
  <si>
    <t>EAHS-021Z:A10</t>
  </si>
  <si>
    <t>HS:BMP6</t>
  </si>
  <si>
    <t>NM_001718</t>
  </si>
  <si>
    <t>BMP6</t>
  </si>
  <si>
    <t>Bone morphogenetic protein 6</t>
  </si>
  <si>
    <t>EPHS112164-1A</t>
  </si>
  <si>
    <t>EAHS-021Z:A11</t>
  </si>
  <si>
    <t>MLH1</t>
  </si>
  <si>
    <t>EPHS110134-1A</t>
  </si>
  <si>
    <t>HS:BNIP3</t>
  </si>
  <si>
    <t>NM_004052</t>
  </si>
  <si>
    <t>BNIP3</t>
  </si>
  <si>
    <t>BCL2/adenovirus E1B 19kDa interacting protein 3</t>
  </si>
  <si>
    <t>EPHS102009-1A</t>
  </si>
  <si>
    <t>EAHS-021Z:A12</t>
  </si>
  <si>
    <t>PRKCDBP</t>
  </si>
  <si>
    <t>EPHS115458-1A</t>
  </si>
  <si>
    <t>HS:BNIP3L</t>
  </si>
  <si>
    <t>NM_004331</t>
  </si>
  <si>
    <t>BNIP3L</t>
  </si>
  <si>
    <t>BCL2/adenovirus E1B 19kDa interacting protein 3-like</t>
  </si>
  <si>
    <t>EPHS113723-1A</t>
  </si>
  <si>
    <t>EAHS-021Z:B01</t>
  </si>
  <si>
    <t>HS:BRCA1</t>
  </si>
  <si>
    <t>EAHS-021Z:B02</t>
  </si>
  <si>
    <t>RARB</t>
  </si>
  <si>
    <t>EPHS115459-1A</t>
  </si>
  <si>
    <t>HS:BRCA2</t>
  </si>
  <si>
    <t>NM_000059</t>
  </si>
  <si>
    <t>BRCA2</t>
  </si>
  <si>
    <t>Breast cancer 2, early onset</t>
  </si>
  <si>
    <t>EPHS103696-1A</t>
  </si>
  <si>
    <t>EAHS-021Z:B03</t>
  </si>
  <si>
    <t>HS:BRPF1</t>
  </si>
  <si>
    <t>NM_004634</t>
  </si>
  <si>
    <t>BRPF1</t>
  </si>
  <si>
    <t>Bromodomain and PHD finger containing, 1</t>
  </si>
  <si>
    <t>EPHS110022-1A</t>
  </si>
  <si>
    <t>EAHS-021Z:B04</t>
  </si>
  <si>
    <t>RB1</t>
  </si>
  <si>
    <t>EPHS103757-1A</t>
  </si>
  <si>
    <t>HS:BRPF3</t>
  </si>
  <si>
    <t>NM_015695</t>
  </si>
  <si>
    <t>BRPF3</t>
  </si>
  <si>
    <t>Bromodomain and PHD finger containing, 3</t>
  </si>
  <si>
    <t>EPHS112429-1A</t>
  </si>
  <si>
    <t>EAHS-021Z:B05</t>
  </si>
  <si>
    <t>RUNX3</t>
  </si>
  <si>
    <t>EPHS100273-1A</t>
  </si>
  <si>
    <t>HS:CADM1</t>
  </si>
  <si>
    <t>NM_014333</t>
  </si>
  <si>
    <t>CADM1</t>
  </si>
  <si>
    <t>Cell adhesion molecule 1</t>
  </si>
  <si>
    <t>EPHS102761-1A</t>
  </si>
  <si>
    <t>EAHS-021Z:B06</t>
  </si>
  <si>
    <t>HS:CASP3</t>
  </si>
  <si>
    <t>NM_032991</t>
  </si>
  <si>
    <t>CASP3</t>
  </si>
  <si>
    <t>Caspase 3, apoptosis-related cysteine peptidase</t>
  </si>
  <si>
    <t>EPHS111383-1A</t>
  </si>
  <si>
    <t>EAHS-021Z:B07</t>
  </si>
  <si>
    <t>SFRP2</t>
  </si>
  <si>
    <t>EPHS111309-1A</t>
  </si>
  <si>
    <t>HS:CASP9</t>
  </si>
  <si>
    <t>NM_032996</t>
  </si>
  <si>
    <t>CASP9</t>
  </si>
  <si>
    <t>Caspase 9, apoptosis-related cysteine peptidase</t>
  </si>
  <si>
    <t>EPHS100180-1A</t>
  </si>
  <si>
    <t>EAHS-021Z:B08</t>
  </si>
  <si>
    <t>SFRP5</t>
  </si>
  <si>
    <t>EPHS101822-1A</t>
  </si>
  <si>
    <t>HS:CAV1</t>
  </si>
  <si>
    <t>NM_001172896</t>
  </si>
  <si>
    <t>CAV1</t>
  </si>
  <si>
    <t>Caveolin 1, caveolae protein, 22kDa</t>
  </si>
  <si>
    <t>EPHS113416-1A</t>
  </si>
  <si>
    <t>EAHS-021Z:B09</t>
  </si>
  <si>
    <t>TIMP3</t>
  </si>
  <si>
    <t>EPHS109796-1A</t>
  </si>
  <si>
    <t>HS:CBX2</t>
  </si>
  <si>
    <t>NM_032647</t>
  </si>
  <si>
    <t>CBX2</t>
  </si>
  <si>
    <t>Chromobox homolog 2</t>
  </si>
  <si>
    <t>EPHS106385-1A</t>
  </si>
  <si>
    <t>EAHS-021Z:B10</t>
  </si>
  <si>
    <t>TMEFF2</t>
  </si>
  <si>
    <t>EPHS108770-1A</t>
  </si>
  <si>
    <t>HS:CBX4</t>
  </si>
  <si>
    <t>NM_003655</t>
  </si>
  <si>
    <t>CBX4</t>
  </si>
  <si>
    <t>Chromobox homolog 4</t>
  </si>
  <si>
    <t>EPHS106389-1A</t>
  </si>
  <si>
    <t>EAHS-021Z:B11</t>
  </si>
  <si>
    <t>HS:CCL25</t>
  </si>
  <si>
    <t>NM_005624</t>
  </si>
  <si>
    <t>CCL25</t>
  </si>
  <si>
    <t>Chemokine (C-C motif) ligand 25</t>
  </si>
  <si>
    <t>EPHS106979-1A</t>
  </si>
  <si>
    <t>EAHS-021Z:B12</t>
  </si>
  <si>
    <t>HS:CCNA1</t>
  </si>
  <si>
    <t>NM_001111047</t>
  </si>
  <si>
    <t>EAHS-031Z</t>
  </si>
  <si>
    <t>EAHS-031Z:A01</t>
  </si>
  <si>
    <t>HS:CCNB1</t>
  </si>
  <si>
    <t>NM_031966</t>
  </si>
  <si>
    <t>CCNB1</t>
  </si>
  <si>
    <t>Cyclin B1</t>
  </si>
  <si>
    <t>EPHS111575-1A</t>
  </si>
  <si>
    <t>EAHS-031Z:A02</t>
  </si>
  <si>
    <t>HS:CCND1</t>
  </si>
  <si>
    <t>NM_053056</t>
  </si>
  <si>
    <t>CCND1</t>
  </si>
  <si>
    <t>Cyclin D1</t>
  </si>
  <si>
    <t>EPHS102581-1A</t>
  </si>
  <si>
    <t>EAHS-031Z:A03</t>
  </si>
  <si>
    <t>CDKN1A</t>
  </si>
  <si>
    <t>EPHS112434-1A</t>
  </si>
  <si>
    <t>HS:CCND2</t>
  </si>
  <si>
    <t>EAHS-031Z:A04</t>
  </si>
  <si>
    <t>CDKN1B</t>
  </si>
  <si>
    <t>EPHS102968-1A</t>
  </si>
  <si>
    <t>HS:CCNE1</t>
  </si>
  <si>
    <t>NM_001238</t>
  </si>
  <si>
    <t>CCNE1</t>
  </si>
  <si>
    <t>Cyclin E1</t>
  </si>
  <si>
    <t>EPHS107315-1A</t>
  </si>
  <si>
    <t>EAHS-031Z:A05</t>
  </si>
  <si>
    <t>HS:CCNF</t>
  </si>
  <si>
    <t>NM_001761</t>
  </si>
  <si>
    <t>CCNF</t>
  </si>
  <si>
    <t>Cyclin F</t>
  </si>
  <si>
    <t>EPHS104981-1A</t>
  </si>
  <si>
    <t>EAHS-031Z:A06</t>
  </si>
  <si>
    <t>DLC1</t>
  </si>
  <si>
    <t>EPHS113661-1A</t>
  </si>
  <si>
    <t>HS:CCNH</t>
  </si>
  <si>
    <t>NM_001199189</t>
  </si>
  <si>
    <t>CCNH</t>
  </si>
  <si>
    <t>Cyclin H</t>
  </si>
  <si>
    <t>EPHS111653-1A</t>
  </si>
  <si>
    <t>EAHS-031Z:A07</t>
  </si>
  <si>
    <t>DLEC1</t>
  </si>
  <si>
    <t>EPHS110142-1A</t>
  </si>
  <si>
    <t>HS:CD14</t>
  </si>
  <si>
    <t>NM_000591</t>
  </si>
  <si>
    <t>CD14</t>
  </si>
  <si>
    <t>CD14 molecule</t>
  </si>
  <si>
    <t>EPHS111844-1A</t>
  </si>
  <si>
    <t>EAHS-031Z:A08</t>
  </si>
  <si>
    <t>E2F1</t>
  </si>
  <si>
    <t>EPHS109205-1A</t>
  </si>
  <si>
    <t>HS:CD274</t>
  </si>
  <si>
    <t>NM_014143</t>
  </si>
  <si>
    <t>CD274</t>
  </si>
  <si>
    <t>CD274 molecule</t>
  </si>
  <si>
    <t>EPHS114226-1A</t>
  </si>
  <si>
    <t>EAHS-031Z:A09</t>
  </si>
  <si>
    <t>EP300</t>
  </si>
  <si>
    <t>EPHS109874-1A</t>
  </si>
  <si>
    <t>HS:CD276</t>
  </si>
  <si>
    <t>NM_025240</t>
  </si>
  <si>
    <t>CD276</t>
  </si>
  <si>
    <t>CD276 molecule</t>
  </si>
  <si>
    <t>EPHS104672-1A</t>
  </si>
  <si>
    <t>EAHS-031Z:A10</t>
  </si>
  <si>
    <t>HS:CD47</t>
  </si>
  <si>
    <t>NM_198793</t>
  </si>
  <si>
    <t>CD47</t>
  </si>
  <si>
    <t>CD47 molecule</t>
  </si>
  <si>
    <t>EPHS110440-1A</t>
  </si>
  <si>
    <t>EAHS-031Z:A11</t>
  </si>
  <si>
    <t>HS:CD7</t>
  </si>
  <si>
    <t>NM_006137</t>
  </si>
  <si>
    <t>CD7</t>
  </si>
  <si>
    <t>CD7 molecule</t>
  </si>
  <si>
    <t>EPHS106454-1A</t>
  </si>
  <si>
    <t>EAHS-031Z:A12</t>
  </si>
  <si>
    <t>MSH2</t>
  </si>
  <si>
    <t>EPHS108211-1A</t>
  </si>
  <si>
    <t>HS:CD8A</t>
  </si>
  <si>
    <t>NR_027353</t>
  </si>
  <si>
    <t>CD8A</t>
  </si>
  <si>
    <t>CD8a molecule</t>
  </si>
  <si>
    <t>EPHS108384-1A</t>
  </si>
  <si>
    <t>EAHS-031Z:B01</t>
  </si>
  <si>
    <t>MSH3</t>
  </si>
  <si>
    <t>EPHS111639-1A</t>
  </si>
  <si>
    <t>HS:CD9</t>
  </si>
  <si>
    <t>NM_001769</t>
  </si>
  <si>
    <t>CD9</t>
  </si>
  <si>
    <t>CD9 molecule</t>
  </si>
  <si>
    <t>EPHS102914-1A</t>
  </si>
  <si>
    <t>EAHS-031Z:B02</t>
  </si>
  <si>
    <t>OPCML</t>
  </si>
  <si>
    <t>EPHS102871-1A</t>
  </si>
  <si>
    <t>HS:CDH1</t>
  </si>
  <si>
    <t>EAHS-031Z:B03</t>
  </si>
  <si>
    <t>HS:CDH13</t>
  </si>
  <si>
    <t>EAHS-031Z:B04</t>
  </si>
  <si>
    <t>HS:CDH3</t>
  </si>
  <si>
    <t>NM_001793</t>
  </si>
  <si>
    <t>CDH3</t>
  </si>
  <si>
    <t>Cadherin 3, type 1, P-cadherin (placental)</t>
  </si>
  <si>
    <t>EPHS105414-1A</t>
  </si>
  <si>
    <t>EAHS-031Z:B05</t>
  </si>
  <si>
    <t>RELN</t>
  </si>
  <si>
    <t>EPHS113384-1A</t>
  </si>
  <si>
    <t>HS:CDK2</t>
  </si>
  <si>
    <t>NM_052827</t>
  </si>
  <si>
    <t>CDK2</t>
  </si>
  <si>
    <t>Cyclin-dependent kinase 2</t>
  </si>
  <si>
    <t>EPHS103215-1A</t>
  </si>
  <si>
    <t>EAHS-031Z:B06</t>
  </si>
  <si>
    <t>HS:CDK4</t>
  </si>
  <si>
    <t>NM_000075</t>
  </si>
  <si>
    <t>CDK4</t>
  </si>
  <si>
    <t>Cyclin-dependent kinase 4</t>
  </si>
  <si>
    <t>EPHS103269-1A</t>
  </si>
  <si>
    <t>EAHS-031Z:B07</t>
  </si>
  <si>
    <t>HS:CDK5RAP1</t>
  </si>
  <si>
    <t>NM_016408</t>
  </si>
  <si>
    <t>CDK5RAP1</t>
  </si>
  <si>
    <t>CDK5 regulatory subunit associated protein 1</t>
  </si>
  <si>
    <t>EPHS109198-1A</t>
  </si>
  <si>
    <t>EAHS-031Z:B08</t>
  </si>
  <si>
    <t>SOCS1</t>
  </si>
  <si>
    <t>EPHS105073-1A</t>
  </si>
  <si>
    <t>HS:CDKN1A</t>
  </si>
  <si>
    <t>NM_001220778</t>
  </si>
  <si>
    <t>Cyclin-dependent kinase inhibitor 1A (p21, Cip1)</t>
  </si>
  <si>
    <t>EAHS-031Z:B09</t>
  </si>
  <si>
    <t>TNFRSF10D</t>
  </si>
  <si>
    <t>EPHS113708-1A</t>
  </si>
  <si>
    <t>HS:CDKN1B</t>
  </si>
  <si>
    <t>NM_004064</t>
  </si>
  <si>
    <t>Cyclin-dependent kinase inhibitor 1B (p27, Kip1)</t>
  </si>
  <si>
    <t>EAHS-031Z:B10</t>
  </si>
  <si>
    <t>WT1</t>
  </si>
  <si>
    <t>EPHS102259-1A</t>
  </si>
  <si>
    <t>HS:CDKN1C</t>
  </si>
  <si>
    <t>NM_001122631</t>
  </si>
  <si>
    <t>EAHS-031Z:B11</t>
  </si>
  <si>
    <t>HS:CDKN2A</t>
  </si>
  <si>
    <t>NM_058197</t>
  </si>
  <si>
    <t>EAHS-031Z:B12</t>
  </si>
  <si>
    <t>HS:CDKN2B</t>
  </si>
  <si>
    <t>NM_078487</t>
  </si>
  <si>
    <t>CDKN2B</t>
  </si>
  <si>
    <t>Cyclin-dependent kinase inhibitor 2B (p15, inhibits CDK4)</t>
  </si>
  <si>
    <t>EPHS114258-1A</t>
  </si>
  <si>
    <t>EAHS-041Z</t>
  </si>
  <si>
    <t>EAHS-041Z:A01</t>
  </si>
  <si>
    <t>HS:CEBPD</t>
  </si>
  <si>
    <t>NM_005195</t>
  </si>
  <si>
    <t>CEBPD</t>
  </si>
  <si>
    <t>CCAAT/enhancer binding protein (C/EBP), delta</t>
  </si>
  <si>
    <t>EPHS113805-1A</t>
  </si>
  <si>
    <t>EAHS-041Z:A02</t>
  </si>
  <si>
    <t>HS:CHD7</t>
  </si>
  <si>
    <t>NM_017780</t>
  </si>
  <si>
    <t>CHD7</t>
  </si>
  <si>
    <t>Chromodomain helicase DNA binding protein 7</t>
  </si>
  <si>
    <t>EPHS113846-1A</t>
  </si>
  <si>
    <t>EAHS-041Z:A03</t>
  </si>
  <si>
    <t>HS:CHEK1</t>
  </si>
  <si>
    <t>NM_001114122</t>
  </si>
  <si>
    <t>CHEK1</t>
  </si>
  <si>
    <t>CHK1 checkpoint homolog (S. pombe)</t>
  </si>
  <si>
    <t>EPHS102842-1A</t>
  </si>
  <si>
    <t>EAHS-041Z:A04</t>
  </si>
  <si>
    <t>HS:CHFR</t>
  </si>
  <si>
    <t>NM_018223</t>
  </si>
  <si>
    <t>Checkpoint with forkhead and ring finger domains</t>
  </si>
  <si>
    <t>EAHS-041Z:A05</t>
  </si>
  <si>
    <t>HS:CIDEB</t>
  </si>
  <si>
    <t>NM_014430</t>
  </si>
  <si>
    <t>CIDEB</t>
  </si>
  <si>
    <t>Cell death-inducing DFFA-like effector b</t>
  </si>
  <si>
    <t>EPHS103977-1A</t>
  </si>
  <si>
    <t>EAHS-041Z:A06</t>
  </si>
  <si>
    <t>HS:CKS1B</t>
  </si>
  <si>
    <t>NR_024163</t>
  </si>
  <si>
    <t>CKS1B</t>
  </si>
  <si>
    <t>CDC28 protein kinase regulatory subunit 1B</t>
  </si>
  <si>
    <t>EPHS100962-1A</t>
  </si>
  <si>
    <t>EAHS-041Z:A07</t>
  </si>
  <si>
    <t>HS:COMT</t>
  </si>
  <si>
    <t>NM_000754</t>
  </si>
  <si>
    <t>COMT</t>
  </si>
  <si>
    <t>Catechol-O-methyltransferase</t>
  </si>
  <si>
    <t>EPHS109664-1A</t>
  </si>
  <si>
    <t>EAHS-041Z:A08</t>
  </si>
  <si>
    <t>HS:CRADD</t>
  </si>
  <si>
    <t>NM_003805</t>
  </si>
  <si>
    <t>CRADD</t>
  </si>
  <si>
    <t>CASP2 and RIPK1 domain containing adaptor with death domain</t>
  </si>
  <si>
    <t>EPHS103360-1A</t>
  </si>
  <si>
    <t>EAHS-041Z:A09</t>
  </si>
  <si>
    <t>CXCL12</t>
  </si>
  <si>
    <t>EPHS101585-1A</t>
  </si>
  <si>
    <t>HS:CREBBP</t>
  </si>
  <si>
    <t>NM_004380</t>
  </si>
  <si>
    <t>CREBBP</t>
  </si>
  <si>
    <t>CREB binding protein</t>
  </si>
  <si>
    <t>EPHS105031-1A</t>
  </si>
  <si>
    <t>EAHS-041Z:A10</t>
  </si>
  <si>
    <t>CYP1B1</t>
  </si>
  <si>
    <t>EPHS108174-1A</t>
  </si>
  <si>
    <t>HS:CSTB</t>
  </si>
  <si>
    <t>NM_000100</t>
  </si>
  <si>
    <t>CSTB</t>
  </si>
  <si>
    <t>Cystatin B (stefin B)</t>
  </si>
  <si>
    <t>EPHS109592-1A</t>
  </si>
  <si>
    <t>EAHS-041Z:A11</t>
  </si>
  <si>
    <t>HS:CTBP1</t>
  </si>
  <si>
    <t>NM_001328</t>
  </si>
  <si>
    <t>CTBP1</t>
  </si>
  <si>
    <t>C-terminal binding protein 1</t>
  </si>
  <si>
    <t>EPHS110853-1A</t>
  </si>
  <si>
    <t>EAHS-041Z:A12</t>
  </si>
  <si>
    <t>HS:CTBP2</t>
  </si>
  <si>
    <t>NM_001329</t>
  </si>
  <si>
    <t>CTBP2</t>
  </si>
  <si>
    <t>C-terminal binding protein 2</t>
  </si>
  <si>
    <t>EPHS101990-1A</t>
  </si>
  <si>
    <t>EAHS-041Z:B01</t>
  </si>
  <si>
    <t>HS:CTNNA1</t>
  </si>
  <si>
    <t>NM_001903</t>
  </si>
  <si>
    <t>CTNNA1</t>
  </si>
  <si>
    <t>Catenin (cadherin-associated protein), alpha 1, 102kDa</t>
  </si>
  <si>
    <t>EPHS111825-1A</t>
  </si>
  <si>
    <t>EAHS-041Z:B02</t>
  </si>
  <si>
    <t>HS:CTNNAL1</t>
  </si>
  <si>
    <t>NM_003798</t>
  </si>
  <si>
    <t>CTNNAL1</t>
  </si>
  <si>
    <t>Catenin (cadherin-associated protein), alpha-like 1</t>
  </si>
  <si>
    <t>EPHS114534-1A</t>
  </si>
  <si>
    <t>EAHS-041Z:B03</t>
  </si>
  <si>
    <t>MTHFR</t>
  </si>
  <si>
    <t>EPHS115460-1A</t>
  </si>
  <si>
    <t>HS:CXCL12</t>
  </si>
  <si>
    <t>NM_199168</t>
  </si>
  <si>
    <t>Chemokine (C-X-C motif) ligand 12</t>
  </si>
  <si>
    <t>EAHS-041Z:B04</t>
  </si>
  <si>
    <t>HS:CXCL14</t>
  </si>
  <si>
    <t>NM_004887</t>
  </si>
  <si>
    <t>CXCL14</t>
  </si>
  <si>
    <t>Chemokine (C-X-C motif) ligand 14</t>
  </si>
  <si>
    <t>EPHS111806-1A</t>
  </si>
  <si>
    <t>EAHS-041Z:B05</t>
  </si>
  <si>
    <t>PAX5</t>
  </si>
  <si>
    <t>EPHS114334-1A</t>
  </si>
  <si>
    <t>HS:CXCL3</t>
  </si>
  <si>
    <t>NM_002090</t>
  </si>
  <si>
    <t>CXCL3</t>
  </si>
  <si>
    <t>Chemokine (C-X-C motif) ligand 3</t>
  </si>
  <si>
    <t>EPHS111077-1A</t>
  </si>
  <si>
    <t>EAHS-041Z:B06</t>
  </si>
  <si>
    <t>HS:CXCL5</t>
  </si>
  <si>
    <t>NM_002994</t>
  </si>
  <si>
    <t>CXCL5</t>
  </si>
  <si>
    <t>Chemokine (C-X-C motif) ligand 5</t>
  </si>
  <si>
    <t>EPHS111076-1A</t>
  </si>
  <si>
    <t>EAHS-041Z:B07</t>
  </si>
  <si>
    <t>HS:CXCL6</t>
  </si>
  <si>
    <t>NM_002993</t>
  </si>
  <si>
    <t>CXCL6</t>
  </si>
  <si>
    <t>Chemokine (C-X-C motif) ligand 6 (granulocyte chemotactic protein 2)</t>
  </si>
  <si>
    <t>EPHS111072-1A</t>
  </si>
  <si>
    <t>EAHS-041Z:B08</t>
  </si>
  <si>
    <t>RASSF2</t>
  </si>
  <si>
    <t>EPHS109086-1A</t>
  </si>
  <si>
    <t>HS:CXXC4</t>
  </si>
  <si>
    <t>NM_025212</t>
  </si>
  <si>
    <t>CXXC4</t>
  </si>
  <si>
    <t>CXXC finger protein 4</t>
  </si>
  <si>
    <t>EPHS111177-1A</t>
  </si>
  <si>
    <t>EAHS-041Z:B09</t>
  </si>
  <si>
    <t>SFRP1</t>
  </si>
  <si>
    <t>EPHS113781-1A</t>
  </si>
  <si>
    <t>HS:CYP1A1</t>
  </si>
  <si>
    <t>NM_000499</t>
  </si>
  <si>
    <t>CYP1A1</t>
  </si>
  <si>
    <t>Cytochrome P450, family 1, subfamily A, polypeptide 1</t>
  </si>
  <si>
    <t>EPHS104685-1A</t>
  </si>
  <si>
    <t>EAHS-041Z:B10</t>
  </si>
  <si>
    <t>TCF21</t>
  </si>
  <si>
    <t>EPHS112762-1A</t>
  </si>
  <si>
    <t>HS:CYP1B1</t>
  </si>
  <si>
    <t>NM_000104</t>
  </si>
  <si>
    <t>Cytochrome P450, family 1, subfamily B, polypeptide 1</t>
  </si>
  <si>
    <t>EAHS-041Z:B11</t>
  </si>
  <si>
    <t>HS:DAPK1</t>
  </si>
  <si>
    <t>NM_004938</t>
  </si>
  <si>
    <t>DAPK1</t>
  </si>
  <si>
    <t>Death-associated protein kinase 1</t>
  </si>
  <si>
    <t>EPHS114427-1A</t>
  </si>
  <si>
    <t>EAHS-041Z:B12</t>
  </si>
  <si>
    <t>HS:DESI1</t>
  </si>
  <si>
    <t>NM_015704</t>
  </si>
  <si>
    <t>DESI1</t>
  </si>
  <si>
    <t>PPPDE peptidase domain containing 2</t>
  </si>
  <si>
    <t>EPHS109884-1A</t>
  </si>
  <si>
    <t>EAHS-051Z</t>
  </si>
  <si>
    <t>EAHS-051Z:A01</t>
  </si>
  <si>
    <t>HS:DFFA</t>
  </si>
  <si>
    <t>NM_213566</t>
  </si>
  <si>
    <t>DFFA</t>
  </si>
  <si>
    <t>DNA fragmentation factor, 45kDa, alpha polypeptide</t>
  </si>
  <si>
    <t>EPHS100143-1A</t>
  </si>
  <si>
    <t>EAHS-051Z:A02</t>
  </si>
  <si>
    <t>HS:DKK2</t>
  </si>
  <si>
    <t>NM_014421</t>
  </si>
  <si>
    <t>Dickkopf homolog 2 (Xenopus laevis)</t>
  </si>
  <si>
    <t>EAHS-051Z:A03</t>
  </si>
  <si>
    <t>HS:DKK3</t>
  </si>
  <si>
    <t>NM_001018057</t>
  </si>
  <si>
    <t>DKK3</t>
  </si>
  <si>
    <t>Dickkopf homolog 3 (Xenopus laevis)</t>
  </si>
  <si>
    <t>EPHS102178-1A</t>
  </si>
  <si>
    <t>EAHS-051Z:A04</t>
  </si>
  <si>
    <t>HS:DLC1</t>
  </si>
  <si>
    <t>NM_006094</t>
  </si>
  <si>
    <t>Deleted in liver cancer 1</t>
  </si>
  <si>
    <t>EAHS-051Z:A05</t>
  </si>
  <si>
    <t>HS:DLEC1</t>
  </si>
  <si>
    <t>NM_007337</t>
  </si>
  <si>
    <t>Deleted in lung and esophageal cancer 1</t>
  </si>
  <si>
    <t>EAHS-051Z:A06</t>
  </si>
  <si>
    <t>HS:DLL1</t>
  </si>
  <si>
    <t>DLL1</t>
  </si>
  <si>
    <t>Delta-like 1 (Drosophila)</t>
  </si>
  <si>
    <t>EAHS-051Z:A07</t>
  </si>
  <si>
    <t>HS:DLL3</t>
  </si>
  <si>
    <t>NM_016574</t>
  </si>
  <si>
    <t>DLL3</t>
  </si>
  <si>
    <t>Delta-like 3 (Drosophila)</t>
  </si>
  <si>
    <t>EPHS102755-1A</t>
  </si>
  <si>
    <t>EAHS-051Z:A08</t>
  </si>
  <si>
    <t>HS:DNAJC15</t>
  </si>
  <si>
    <t>NM_013238</t>
  </si>
  <si>
    <t>DNAJC15</t>
  </si>
  <si>
    <t>DnaJ (Hsp40) homolog, subfamily C, member 15</t>
  </si>
  <si>
    <t>EPHS103738-1A</t>
  </si>
  <si>
    <t>EAHS-051Z:A09</t>
  </si>
  <si>
    <t>EDNRB</t>
  </si>
  <si>
    <t>EPHS103820-1A</t>
  </si>
  <si>
    <t>HS:DPP4</t>
  </si>
  <si>
    <t>NM_001935</t>
  </si>
  <si>
    <t>DPP4</t>
  </si>
  <si>
    <t>Dipeptidyl-peptidase 4</t>
  </si>
  <si>
    <t>EPHS108641-1A</t>
  </si>
  <si>
    <t>EAHS-051Z:A10</t>
  </si>
  <si>
    <t>GPX3</t>
  </si>
  <si>
    <t>EPHS111949-1A</t>
  </si>
  <si>
    <t>HS:DRD2</t>
  </si>
  <si>
    <t>DRD2</t>
  </si>
  <si>
    <t>Dopamine receptor D2</t>
  </si>
  <si>
    <t>EAHS-051Z:A11</t>
  </si>
  <si>
    <t>HS:DSC2</t>
  </si>
  <si>
    <t>NM_024422</t>
  </si>
  <si>
    <t>DSC2</t>
  </si>
  <si>
    <t>Desmocollin 2</t>
  </si>
  <si>
    <t>EPHS106566-1A</t>
  </si>
  <si>
    <t>EAHS-051Z:A12</t>
  </si>
  <si>
    <t>HS:DSP</t>
  </si>
  <si>
    <t>NM_004415</t>
  </si>
  <si>
    <t>DSP</t>
  </si>
  <si>
    <t>Desmoplakin</t>
  </si>
  <si>
    <t>EPHS112162-1A</t>
  </si>
  <si>
    <t>EAHS-051Z:B01</t>
  </si>
  <si>
    <t>MSX1</t>
  </si>
  <si>
    <t>EPHS115456-1A</t>
  </si>
  <si>
    <t>HS:DVL3</t>
  </si>
  <si>
    <t>NM_000807</t>
  </si>
  <si>
    <t>DVL3</t>
  </si>
  <si>
    <t>Dishevelled, dsh homolog 3 (Drosophila)</t>
  </si>
  <si>
    <t>EPHS111007-1A</t>
  </si>
  <si>
    <t>EAHS-051Z:B02</t>
  </si>
  <si>
    <t>PDLIM4</t>
  </si>
  <si>
    <t>EPHS111766-1A</t>
  </si>
  <si>
    <t>HS:E2F1</t>
  </si>
  <si>
    <t>NM_005225</t>
  </si>
  <si>
    <t>E2F transcription factor 1</t>
  </si>
  <si>
    <t>EAHS-051Z:B03</t>
  </si>
  <si>
    <t>HS:EDNRB</t>
  </si>
  <si>
    <t>NM_003991</t>
  </si>
  <si>
    <t>Endothelin receptor type B</t>
  </si>
  <si>
    <t>EAHS-051Z:B04</t>
  </si>
  <si>
    <t>HS:EED</t>
  </si>
  <si>
    <t>NM_152991</t>
  </si>
  <si>
    <t>EED</t>
  </si>
  <si>
    <t>Embryonic ectoderm development</t>
  </si>
  <si>
    <t>EPHS102673-1A</t>
  </si>
  <si>
    <t>EAHS-051Z:B05</t>
  </si>
  <si>
    <t>HS:EGR1</t>
  </si>
  <si>
    <t>NM_001964</t>
  </si>
  <si>
    <t>EGR1</t>
  </si>
  <si>
    <t>Early growth response 1</t>
  </si>
  <si>
    <t>EPHS111821-1A</t>
  </si>
  <si>
    <t>EAHS-051Z:B06</t>
  </si>
  <si>
    <t>HS:ELANE</t>
  </si>
  <si>
    <t>NM_001972</t>
  </si>
  <si>
    <t>ELANE</t>
  </si>
  <si>
    <t>Elastase, neutrophil expressed</t>
  </si>
  <si>
    <t>EPHS106738-1A</t>
  </si>
  <si>
    <t>EAHS-051Z:B07</t>
  </si>
  <si>
    <t>SLC5A8</t>
  </si>
  <si>
    <t>EPHS103390-1A</t>
  </si>
  <si>
    <t>HS:ENC1</t>
  </si>
  <si>
    <t>NM_003633</t>
  </si>
  <si>
    <t>ENC1</t>
  </si>
  <si>
    <t>Ectodermal-neural cortex 1 (with BTB-like domain)</t>
  </si>
  <si>
    <t>EPHS111601-1A</t>
  </si>
  <si>
    <t>EAHS-051Z:B08</t>
  </si>
  <si>
    <t>TIMP2</t>
  </si>
  <si>
    <t>EPHS106382-1A</t>
  </si>
  <si>
    <t>HS:EOMES</t>
  </si>
  <si>
    <t>NM_005442</t>
  </si>
  <si>
    <t>EOMES</t>
  </si>
  <si>
    <t>Eomesodermin</t>
  </si>
  <si>
    <t>EPHS110106-1A</t>
  </si>
  <si>
    <t>EAHS-051Z:B09</t>
  </si>
  <si>
    <t>HS:EP300</t>
  </si>
  <si>
    <t>NM_001429</t>
  </si>
  <si>
    <t>E1A binding protein p300</t>
  </si>
  <si>
    <t>EAHS-051Z:B10</t>
  </si>
  <si>
    <t>ZNF185</t>
  </si>
  <si>
    <t>EPHS115461-1A</t>
  </si>
  <si>
    <t>HS:EPC1</t>
  </si>
  <si>
    <t>NM_025209</t>
  </si>
  <si>
    <t>EPC1</t>
  </si>
  <si>
    <t>Enhancer of polycomb homolog 1 (Drosophila)</t>
  </si>
  <si>
    <t>EPHS101558-1A</t>
  </si>
  <si>
    <t>EAHS-051Z:B11</t>
  </si>
  <si>
    <t>HS:EPC2</t>
  </si>
  <si>
    <t>NM_015630</t>
  </si>
  <si>
    <t>EPC2</t>
  </si>
  <si>
    <t>Enhancer of polycomb homolog 2 (Drosophila)</t>
  </si>
  <si>
    <t>EPHS108603-1A</t>
  </si>
  <si>
    <t>EAHS-051Z:B12</t>
  </si>
  <si>
    <t>HS:EPCAM</t>
  </si>
  <si>
    <t>NM_002354</t>
  </si>
  <si>
    <t>EPCAM</t>
  </si>
  <si>
    <t>Epithelial cell adhesion molecule</t>
  </si>
  <si>
    <t>EPHS108210-1A</t>
  </si>
  <si>
    <t>EAHS-061Z</t>
  </si>
  <si>
    <t>EAHS-061Z:A01</t>
  </si>
  <si>
    <t>HS:ERBB2</t>
  </si>
  <si>
    <t>NM_013445</t>
  </si>
  <si>
    <t>ERBB2</t>
  </si>
  <si>
    <t>V-erb-b2 erythroblastic leukemia viral oncogene homolog 2, neuro/glioblastoma derived oncogene homolog (avian)</t>
  </si>
  <si>
    <t>EPHS108665-1A</t>
  </si>
  <si>
    <t>EAHS-061Z:A02</t>
  </si>
  <si>
    <t>HS:ESR1</t>
  </si>
  <si>
    <t>EAHS-061Z:A03</t>
  </si>
  <si>
    <t>HS:ETS1</t>
  </si>
  <si>
    <t>NM_005238</t>
  </si>
  <si>
    <t>ETS1</t>
  </si>
  <si>
    <t>V-ets erythroblastosis virus E26 oncogene homolog 1 (avian)</t>
  </si>
  <si>
    <t>EPHS102853-1A</t>
  </si>
  <si>
    <t>EAHS-061Z:A04</t>
  </si>
  <si>
    <t>HS:EXT1</t>
  </si>
  <si>
    <t>NM_000127</t>
  </si>
  <si>
    <t>EXT1</t>
  </si>
  <si>
    <t>Exostosin 1</t>
  </si>
  <si>
    <t>EPHS114027-1A</t>
  </si>
  <si>
    <t>EAHS-061Z:A05</t>
  </si>
  <si>
    <t>HS:EZH2</t>
  </si>
  <si>
    <t>NM_152998</t>
  </si>
  <si>
    <t>EZH2</t>
  </si>
  <si>
    <t>Enhancer of zeste homolog 2 (Drosophila)</t>
  </si>
  <si>
    <t>EPHS113537-1A</t>
  </si>
  <si>
    <t>EAHS-061Z:A06</t>
  </si>
  <si>
    <t>HS:FADD</t>
  </si>
  <si>
    <t>NM_003824</t>
  </si>
  <si>
    <t>FADD</t>
  </si>
  <si>
    <t>Fas (TNFRSF6)-associated via death domain</t>
  </si>
  <si>
    <t>EPHS102589-1A</t>
  </si>
  <si>
    <t>EAHS-061Z:A07</t>
  </si>
  <si>
    <t>HNF1B</t>
  </si>
  <si>
    <t>EPHS105933-1A</t>
  </si>
  <si>
    <t>HS:FANCC</t>
  </si>
  <si>
    <t>NM_000136</t>
  </si>
  <si>
    <t>FANCC</t>
  </si>
  <si>
    <t>Fanconi anemia, complementation group C</t>
  </si>
  <si>
    <t>EPHS114467-1A</t>
  </si>
  <si>
    <t>EAHS-061Z:A08</t>
  </si>
  <si>
    <t>HS3ST2</t>
  </si>
  <si>
    <t>EPHS105132-1A</t>
  </si>
  <si>
    <t>HS:FANCL</t>
  </si>
  <si>
    <t>NM_018062</t>
  </si>
  <si>
    <t>FANCL</t>
  </si>
  <si>
    <t>Fanconi anemia, complementation group L</t>
  </si>
  <si>
    <t>EPHS108241-1A</t>
  </si>
  <si>
    <t>EAHS-061Z:A09</t>
  </si>
  <si>
    <t>HS:FEN1</t>
  </si>
  <si>
    <t>NM_004111</t>
  </si>
  <si>
    <t>FEN1</t>
  </si>
  <si>
    <t>Flap structure-specific endonuclease 1</t>
  </si>
  <si>
    <t>EPHS102382-1A</t>
  </si>
  <si>
    <t>EAHS-061Z:A10</t>
  </si>
  <si>
    <t>HS:FHIT</t>
  </si>
  <si>
    <t>NM_002012</t>
  </si>
  <si>
    <t>Fragile histidine triad gene</t>
  </si>
  <si>
    <t>EAHS-061Z:A11</t>
  </si>
  <si>
    <t>HS:FOS</t>
  </si>
  <si>
    <t>NM_005252</t>
  </si>
  <si>
    <t>FOS</t>
  </si>
  <si>
    <t>FBJ murine osteosarcoma viral oncogene homolog</t>
  </si>
  <si>
    <t>EPHS104218-1A</t>
  </si>
  <si>
    <t>EAHS-061Z:A12</t>
  </si>
  <si>
    <t>PCDH10</t>
  </si>
  <si>
    <t>EPHS111251-1A</t>
  </si>
  <si>
    <t>HS:FOSL1</t>
  </si>
  <si>
    <t>NM_005438</t>
  </si>
  <si>
    <t>FOSL1</t>
  </si>
  <si>
    <t>FOS-like antigen 1</t>
  </si>
  <si>
    <t>EPHS102500-1A</t>
  </si>
  <si>
    <t>EAHS-061Z:B01</t>
  </si>
  <si>
    <t>HS:FOXA2</t>
  </si>
  <si>
    <t>NM_021784</t>
  </si>
  <si>
    <t>FOXA2</t>
  </si>
  <si>
    <t>Forkhead box A2</t>
  </si>
  <si>
    <t>EPHS109147-1A</t>
  </si>
  <si>
    <t>EAHS-061Z:B02</t>
  </si>
  <si>
    <t>HS:FOXP3</t>
  </si>
  <si>
    <t>NM_033215</t>
  </si>
  <si>
    <t>FOXP3</t>
  </si>
  <si>
    <t>Forkhead box P3</t>
  </si>
  <si>
    <t>EPHS115010-1A</t>
  </si>
  <si>
    <t>EAHS-061Z:B03</t>
  </si>
  <si>
    <t>HS:FZD1</t>
  </si>
  <si>
    <t>NM_003505</t>
  </si>
  <si>
    <t>FZD1</t>
  </si>
  <si>
    <t>Frizzled family receptor 1</t>
  </si>
  <si>
    <t>EPHS113266-1A</t>
  </si>
  <si>
    <t>EAHS-061Z:B04</t>
  </si>
  <si>
    <t>HS:FZD2</t>
  </si>
  <si>
    <t>NM_001466</t>
  </si>
  <si>
    <t>FZD2</t>
  </si>
  <si>
    <t>Frizzled family receptor 2</t>
  </si>
  <si>
    <t>EPHS106066-1A</t>
  </si>
  <si>
    <t>EAHS-061Z:B05</t>
  </si>
  <si>
    <t>HS:FZD4</t>
  </si>
  <si>
    <t>NM_012193</t>
  </si>
  <si>
    <t>FZD4</t>
  </si>
  <si>
    <t>Frizzled family receptor 4</t>
  </si>
  <si>
    <t>EPHS102677-1A</t>
  </si>
  <si>
    <t>EAHS-061Z:B06</t>
  </si>
  <si>
    <t>SPARC</t>
  </si>
  <si>
    <t>EPHS115465-1A</t>
  </si>
  <si>
    <t>HS:FZD5</t>
  </si>
  <si>
    <t>NM_003468</t>
  </si>
  <si>
    <t>FZD5</t>
  </si>
  <si>
    <t>Frizzled family receptor 5</t>
  </si>
  <si>
    <t>EPHS108831-1A</t>
  </si>
  <si>
    <t>EAHS-061Z:B07</t>
  </si>
  <si>
    <t>HS:FZD8</t>
  </si>
  <si>
    <t>NM_031866</t>
  </si>
  <si>
    <t>FZD8</t>
  </si>
  <si>
    <t>Frizzled family receptor 8</t>
  </si>
  <si>
    <t>EPHS101566-1A</t>
  </si>
  <si>
    <t>EAHS-061Z:B08</t>
  </si>
  <si>
    <t>UCHL1</t>
  </si>
  <si>
    <t>EPHS110993-1A</t>
  </si>
  <si>
    <t>HS:FZD9</t>
  </si>
  <si>
    <t>NM_003508</t>
  </si>
  <si>
    <t>FZD9</t>
  </si>
  <si>
    <t>Frizzled family receptor 9</t>
  </si>
  <si>
    <t>EPHS113200-1A</t>
  </si>
  <si>
    <t>EAHS-061Z:B09</t>
  </si>
  <si>
    <t>WIF1</t>
  </si>
  <si>
    <t>EPHS103292-1A</t>
  </si>
  <si>
    <t>HS:GAB1</t>
  </si>
  <si>
    <t>NM_207123</t>
  </si>
  <si>
    <t>GAB1</t>
  </si>
  <si>
    <t>GRB2-associated binding protein 1</t>
  </si>
  <si>
    <t>EPHS111272-1A</t>
  </si>
  <si>
    <t>EAHS-061Z:B10</t>
  </si>
  <si>
    <t>HS:GABRA2</t>
  </si>
  <si>
    <t>GABRA2</t>
  </si>
  <si>
    <t>Gamma-aminobutyric acid (GABA) A receptor, alpha 2</t>
  </si>
  <si>
    <t>EAHS-061Z:B11</t>
  </si>
  <si>
    <t>HS:GAD1</t>
  </si>
  <si>
    <t>GAD1</t>
  </si>
  <si>
    <t>Glutamate decarboxylase 1 (brain, 67kDa)</t>
  </si>
  <si>
    <t>EAHS-061Z:B12</t>
  </si>
  <si>
    <t>HS:GADD45A</t>
  </si>
  <si>
    <t>NM_001924</t>
  </si>
  <si>
    <t>GADD45A</t>
  </si>
  <si>
    <t>Growth arrest and DNA-damage-inducible, alpha</t>
  </si>
  <si>
    <t>EPHS100637-1A</t>
  </si>
  <si>
    <t>EAHS-071Z</t>
  </si>
  <si>
    <t>EAHS-071Z:A01</t>
  </si>
  <si>
    <t>HS:GADD45G</t>
  </si>
  <si>
    <t>NM_006705</t>
  </si>
  <si>
    <t>GADD45G</t>
  </si>
  <si>
    <t>Growth arrest and DNA-damage-inducible, gamma</t>
  </si>
  <si>
    <t>EPHS114437-1A</t>
  </si>
  <si>
    <t>EAHS-071Z:A02</t>
  </si>
  <si>
    <t>HS:GATA2</t>
  </si>
  <si>
    <t>NM_001145661</t>
  </si>
  <si>
    <t>GATA2</t>
  </si>
  <si>
    <t>GATA binding protein 2</t>
  </si>
  <si>
    <t>EPHS110524-1A</t>
  </si>
  <si>
    <t>EAHS-071Z:A03</t>
  </si>
  <si>
    <t>HS:GATA3</t>
  </si>
  <si>
    <t>NR_024256</t>
  </si>
  <si>
    <t>GATA3</t>
  </si>
  <si>
    <t>GATA binding protein 3</t>
  </si>
  <si>
    <t>EPHS101468-1A</t>
  </si>
  <si>
    <t>EAHS-071Z:A04</t>
  </si>
  <si>
    <t>HS:GATA4</t>
  </si>
  <si>
    <t>NM_002052</t>
  </si>
  <si>
    <t>GATA4</t>
  </si>
  <si>
    <t>GATA binding protein 4</t>
  </si>
  <si>
    <t>EPHS113653-1A</t>
  </si>
  <si>
    <t>EAHS-071Z:A05</t>
  </si>
  <si>
    <t>HS:GDF15</t>
  </si>
  <si>
    <t>NM_004864</t>
  </si>
  <si>
    <t>GDF15</t>
  </si>
  <si>
    <t>Growth differentiation factor 15</t>
  </si>
  <si>
    <t>EPHS107254-1A</t>
  </si>
  <si>
    <t>EAHS-071Z:A06</t>
  </si>
  <si>
    <t>HS:GDF6</t>
  </si>
  <si>
    <t>NM_001001557</t>
  </si>
  <si>
    <t>GDF6</t>
  </si>
  <si>
    <t>Growth differentiation factor 6</t>
  </si>
  <si>
    <t>EPHS113962-1A</t>
  </si>
  <si>
    <t>EAHS-071Z:A07</t>
  </si>
  <si>
    <t>HS:GLS2</t>
  </si>
  <si>
    <t>NM_013267</t>
  </si>
  <si>
    <t>GLS2</t>
  </si>
  <si>
    <t>Glutaminase 2 (liver, mitochondrial)</t>
  </si>
  <si>
    <t>EPHS103234-1A</t>
  </si>
  <si>
    <t>EAHS-071Z:A08</t>
  </si>
  <si>
    <t>HS:GPX3</t>
  </si>
  <si>
    <t>NM_002084</t>
  </si>
  <si>
    <t>Glutathione peroxidase 3 (plasma)</t>
  </si>
  <si>
    <t>EAHS-071Z:A09</t>
  </si>
  <si>
    <t>HCK</t>
  </si>
  <si>
    <t>EPHS109188-1A</t>
  </si>
  <si>
    <t>HS:GSK3A</t>
  </si>
  <si>
    <t>NM_019884</t>
  </si>
  <si>
    <t>GSK3A</t>
  </si>
  <si>
    <t>Glycogen synthase kinase 3 alpha</t>
  </si>
  <si>
    <t>EPHS107534-1A</t>
  </si>
  <si>
    <t>EAHS-071Z:A10</t>
  </si>
  <si>
    <t>HOXA7</t>
  </si>
  <si>
    <t>EPHS113043-1A</t>
  </si>
  <si>
    <t>HS:GSK3B</t>
  </si>
  <si>
    <t>NM_002093</t>
  </si>
  <si>
    <t>GSK3B</t>
  </si>
  <si>
    <t>Glycogen synthase kinase 3 beta</t>
  </si>
  <si>
    <t>EPHS110471-1A</t>
  </si>
  <si>
    <t>EAHS-071Z:A11</t>
  </si>
  <si>
    <t>HOXB5</t>
  </si>
  <si>
    <t>EPHS106123-1A</t>
  </si>
  <si>
    <t>HS:GSTP1</t>
  </si>
  <si>
    <t>EAHS-071Z:A12</t>
  </si>
  <si>
    <t>JUNB</t>
  </si>
  <si>
    <t>EPHS107112-1A</t>
  </si>
  <si>
    <t>HS:HCK</t>
  </si>
  <si>
    <t>NM_002110</t>
  </si>
  <si>
    <t>Hemopoietic cell kinase</t>
  </si>
  <si>
    <t>EAHS-071Z:B01</t>
  </si>
  <si>
    <t>LMNA</t>
  </si>
  <si>
    <t>EPHS100996-1A</t>
  </si>
  <si>
    <t>HS:HDAC2</t>
  </si>
  <si>
    <t>HDAC2</t>
  </si>
  <si>
    <t>Histone deacetylase 2</t>
  </si>
  <si>
    <t>EAHS-071Z:B02</t>
  </si>
  <si>
    <t>MAFB</t>
  </si>
  <si>
    <t>EPHS109269-1A</t>
  </si>
  <si>
    <t>HS:HES1</t>
  </si>
  <si>
    <t>NM_153620</t>
  </si>
  <si>
    <t>HES1</t>
  </si>
  <si>
    <t>Hairy and enhancer of split 1, (Drosophila)</t>
  </si>
  <si>
    <t>EPHS113033-1A</t>
  </si>
  <si>
    <t>EAHS-071Z:B03</t>
  </si>
  <si>
    <t>MEN1</t>
  </si>
  <si>
    <t>EPHS102454-1A</t>
  </si>
  <si>
    <t>HS:HIC1</t>
  </si>
  <si>
    <t>EAHS-071Z:B04</t>
  </si>
  <si>
    <t>NFATC1</t>
  </si>
  <si>
    <t>EPHS106693-1A</t>
  </si>
  <si>
    <t>HS:HIF1A</t>
  </si>
  <si>
    <t>NM_181054</t>
  </si>
  <si>
    <t>HIF1A</t>
  </si>
  <si>
    <t>Hypoxia inducible factor 1, alpha subunit (basic helix-loop-helix transcription factor)</t>
  </si>
  <si>
    <t>EPHS104131-1A</t>
  </si>
  <si>
    <t>EAHS-071Z:B05</t>
  </si>
  <si>
    <t>NPM1</t>
  </si>
  <si>
    <t>EPHS112005-1A</t>
  </si>
  <si>
    <t>HS:HMOX1</t>
  </si>
  <si>
    <t>NM_002133</t>
  </si>
  <si>
    <t>HMOX1</t>
  </si>
  <si>
    <t>Heme oxygenase (decycling) 1</t>
  </si>
  <si>
    <t>EPHS109801-1A</t>
  </si>
  <si>
    <t>EAHS-071Z:B06</t>
  </si>
  <si>
    <t>PER2</t>
  </si>
  <si>
    <t>EPHS108990-1A</t>
  </si>
  <si>
    <t>HS:HNF1B</t>
  </si>
  <si>
    <t>NM_001165923</t>
  </si>
  <si>
    <t>HNF1 homeobox B</t>
  </si>
  <si>
    <t>EAHS-071Z:B07</t>
  </si>
  <si>
    <t>HS:HOXA1</t>
  </si>
  <si>
    <t>HOXA1</t>
  </si>
  <si>
    <t>Homeobox A1</t>
  </si>
  <si>
    <t>EAHS-071Z:B08</t>
  </si>
  <si>
    <t>SPOCK2</t>
  </si>
  <si>
    <t>EPHS101695-1A</t>
  </si>
  <si>
    <t>HS:HOXA10</t>
  </si>
  <si>
    <t>NM_018951</t>
  </si>
  <si>
    <t>HOXA10</t>
  </si>
  <si>
    <t>Homeobox A10</t>
  </si>
  <si>
    <t>EPHS113048-1A</t>
  </si>
  <si>
    <t>EAHS-071Z:B09</t>
  </si>
  <si>
    <t>TLE1</t>
  </si>
  <si>
    <t>EPHS114408-1A</t>
  </si>
  <si>
    <t>HS:HOXA11</t>
  </si>
  <si>
    <t>NR_002795</t>
  </si>
  <si>
    <t>HOXA11</t>
  </si>
  <si>
    <t>Homeobox A11</t>
  </si>
  <si>
    <t>EPHS113051-1A</t>
  </si>
  <si>
    <t>EAHS-071Z:B10</t>
  </si>
  <si>
    <t>TP53</t>
  </si>
  <si>
    <t>EPHS105711-1A</t>
  </si>
  <si>
    <t>HS:HOXA13</t>
  </si>
  <si>
    <t>NM_000522</t>
  </si>
  <si>
    <t>HOXA13</t>
  </si>
  <si>
    <t>Homeobox A13</t>
  </si>
  <si>
    <t>EPHS113053-1A</t>
  </si>
  <si>
    <t>EAHS-071Z:B11</t>
  </si>
  <si>
    <t>HS:HOXA2</t>
  </si>
  <si>
    <t>NM_006735</t>
  </si>
  <si>
    <t>HOXA2</t>
  </si>
  <si>
    <t>Homeobox A2</t>
  </si>
  <si>
    <t>EPHS113034-1A</t>
  </si>
  <si>
    <t>EAHS-071Z:B12</t>
  </si>
  <si>
    <t>HS:HOXA4</t>
  </si>
  <si>
    <t>NM_002141</t>
  </si>
  <si>
    <t>HOXA4</t>
  </si>
  <si>
    <t>Homeobox A4</t>
  </si>
  <si>
    <t>EPHS113038-1A</t>
  </si>
  <si>
    <t>EAHS-081Z</t>
  </si>
  <si>
    <t>EAHS-081Z:A01</t>
  </si>
  <si>
    <t>HS:HOXA5</t>
  </si>
  <si>
    <t>NM_019102</t>
  </si>
  <si>
    <t>HOXA5</t>
  </si>
  <si>
    <t>Homeobox A5</t>
  </si>
  <si>
    <t>EPHS113039-1A</t>
  </si>
  <si>
    <t>EAHS-081Z:A02</t>
  </si>
  <si>
    <t>HS:HOXA6</t>
  </si>
  <si>
    <t>NM_024014</t>
  </si>
  <si>
    <t>HOXA6</t>
  </si>
  <si>
    <t>Homeobox A6</t>
  </si>
  <si>
    <t>EPHS113040-1A</t>
  </si>
  <si>
    <t>EAHS-081Z:A03</t>
  </si>
  <si>
    <t>HS:HOXA7</t>
  </si>
  <si>
    <t>NM_006896</t>
  </si>
  <si>
    <t>Homeobox A7</t>
  </si>
  <si>
    <t>EAHS-081Z:A04</t>
  </si>
  <si>
    <t>HS:HOXA9</t>
  </si>
  <si>
    <t>NM_152739</t>
  </si>
  <si>
    <t>HOXA9</t>
  </si>
  <si>
    <t>Homeobox A9</t>
  </si>
  <si>
    <t>EPHS113046-1A</t>
  </si>
  <si>
    <t>EAHS-081Z:A05</t>
  </si>
  <si>
    <t>HS:HOXB1</t>
  </si>
  <si>
    <t>NM_002144</t>
  </si>
  <si>
    <t>HOXB1</t>
  </si>
  <si>
    <t>Homeobox B1</t>
  </si>
  <si>
    <t>EPHS106117-1A</t>
  </si>
  <si>
    <t>EAHS-081Z:A06</t>
  </si>
  <si>
    <t>HS:HOXB13</t>
  </si>
  <si>
    <t>NM_006361</t>
  </si>
  <si>
    <t>HOXB13</t>
  </si>
  <si>
    <t>Homeobox B13</t>
  </si>
  <si>
    <t>EPHS106139-1A</t>
  </si>
  <si>
    <t>EAHS-081Z:A07</t>
  </si>
  <si>
    <t>HS:HOXB2</t>
  </si>
  <si>
    <t>NM_002145</t>
  </si>
  <si>
    <t>HOXB2</t>
  </si>
  <si>
    <t>Homeobox B2</t>
  </si>
  <si>
    <t>EPHS106118-1A</t>
  </si>
  <si>
    <t>EAHS-081Z:A08</t>
  </si>
  <si>
    <t>IRF8</t>
  </si>
  <si>
    <t>EPHS105515-1A</t>
  </si>
  <si>
    <t>HS:HOXB4</t>
  </si>
  <si>
    <t>NM_024015</t>
  </si>
  <si>
    <t>HOXB4</t>
  </si>
  <si>
    <t>Homeobox B4</t>
  </si>
  <si>
    <t>EPHS106121-1A</t>
  </si>
  <si>
    <t>EAHS-081Z:A09</t>
  </si>
  <si>
    <t>LRP2</t>
  </si>
  <si>
    <t>EPHS108652-1A</t>
  </si>
  <si>
    <t>HS:HOXB5</t>
  </si>
  <si>
    <t>NM_002147</t>
  </si>
  <si>
    <t>Homeobox B5</t>
  </si>
  <si>
    <t>EAHS-081Z:A10</t>
  </si>
  <si>
    <t>MME</t>
  </si>
  <si>
    <t>EPHS110648-1A</t>
  </si>
  <si>
    <t>HS:HOXB6</t>
  </si>
  <si>
    <t>NM_018952</t>
  </si>
  <si>
    <t>HOXB6</t>
  </si>
  <si>
    <t>Homeobox B6</t>
  </si>
  <si>
    <t>EPHS106126-1A</t>
  </si>
  <si>
    <t>EAHS-081Z:A11</t>
  </si>
  <si>
    <t>PPP1R3C</t>
  </si>
  <si>
    <t>EPHS101769-1A</t>
  </si>
  <si>
    <t>HS:HOXB7</t>
  </si>
  <si>
    <t>NM_004502</t>
  </si>
  <si>
    <t>HOXB7</t>
  </si>
  <si>
    <t>Homeobox B7</t>
  </si>
  <si>
    <t>EPHS106127-1A</t>
  </si>
  <si>
    <t>EAHS-081Z:A12</t>
  </si>
  <si>
    <t>PPP2R4</t>
  </si>
  <si>
    <t>EPHS114678-1A</t>
  </si>
  <si>
    <t>HS:HOXB8</t>
  </si>
  <si>
    <t>NM_024016</t>
  </si>
  <si>
    <t>HOXB8</t>
  </si>
  <si>
    <t>Homeobox B8</t>
  </si>
  <si>
    <t>EPHS106130-1A</t>
  </si>
  <si>
    <t>EAHS-081Z:B01</t>
  </si>
  <si>
    <t>PRDX2</t>
  </si>
  <si>
    <t>EPHS107113-1A</t>
  </si>
  <si>
    <t>HS:HOXC8</t>
  </si>
  <si>
    <t>NM_022658</t>
  </si>
  <si>
    <t>HOXC8</t>
  </si>
  <si>
    <t>Homeobox C8</t>
  </si>
  <si>
    <t>EPHS103189-1A</t>
  </si>
  <si>
    <t>EAHS-081Z:B02</t>
  </si>
  <si>
    <t>QPCT</t>
  </si>
  <si>
    <t>EPHS108171-1A</t>
  </si>
  <si>
    <t>HS:HOXD10</t>
  </si>
  <si>
    <t>NM_002148</t>
  </si>
  <si>
    <t>HOXD10</t>
  </si>
  <si>
    <t>Homeobox D10</t>
  </si>
  <si>
    <t>EPHS108709-1A</t>
  </si>
  <si>
    <t>EAHS-081Z:B03</t>
  </si>
  <si>
    <t>RASEF</t>
  </si>
  <si>
    <t>EPHS114409-1A</t>
  </si>
  <si>
    <t>HS:HOXD11</t>
  </si>
  <si>
    <t>NM_021192</t>
  </si>
  <si>
    <t>HOXD11</t>
  </si>
  <si>
    <t>Homeobox D11</t>
  </si>
  <si>
    <t>EPHS108706-1A</t>
  </si>
  <si>
    <t>EAHS-081Z:B04</t>
  </si>
  <si>
    <t>HS:HOXD13</t>
  </si>
  <si>
    <t>NM_000523</t>
  </si>
  <si>
    <t>HOXD13</t>
  </si>
  <si>
    <t>Homeobox D13</t>
  </si>
  <si>
    <t>EPHS108702-1A</t>
  </si>
  <si>
    <t>EAHS-081Z:B05</t>
  </si>
  <si>
    <t>SOCS2</t>
  </si>
  <si>
    <t>EPHS103359-1A</t>
  </si>
  <si>
    <t>HS:HOXD3</t>
  </si>
  <si>
    <t>NM_006898</t>
  </si>
  <si>
    <t>HOXD3</t>
  </si>
  <si>
    <t>Homeobox D3</t>
  </si>
  <si>
    <t>EPHS108720-1A</t>
  </si>
  <si>
    <t>EAHS-081Z:B06</t>
  </si>
  <si>
    <t>SOCS3</t>
  </si>
  <si>
    <t>EPHS106378-1A</t>
  </si>
  <si>
    <t>HS:HRAS</t>
  </si>
  <si>
    <t>NM_176795</t>
  </si>
  <si>
    <t>HRAS</t>
  </si>
  <si>
    <t>V-Ha-ras Harvey rat sarcoma viral oncogene homolog</t>
  </si>
  <si>
    <t>EPHS102060-1A</t>
  </si>
  <si>
    <t>EAHS-081Z:B07</t>
  </si>
  <si>
    <t>THBD</t>
  </si>
  <si>
    <t>EPHS109151-1A</t>
  </si>
  <si>
    <t>HS:HRK</t>
  </si>
  <si>
    <t>NM_003806</t>
  </si>
  <si>
    <t>HRK</t>
  </si>
  <si>
    <t>Harakiri, BCL2 interacting protein (contains only BH3 domain)</t>
  </si>
  <si>
    <t>EPHS103500-1A</t>
  </si>
  <si>
    <t>EAHS-081Z:B08</t>
  </si>
  <si>
    <t>TNFRSF10A</t>
  </si>
  <si>
    <t>EPHS113709-1A</t>
  </si>
  <si>
    <t>HS:HS3ST2</t>
  </si>
  <si>
    <t>NM_006043</t>
  </si>
  <si>
    <t>Heparan sulfate (glucosamine) 3-O-sulfotransferase 2</t>
  </si>
  <si>
    <t>EAHS-081Z:B09</t>
  </si>
  <si>
    <t>TP53INP1</t>
  </si>
  <si>
    <t>EPHS113956-1A</t>
  </si>
  <si>
    <t>HS:hsa-let-7g</t>
  </si>
  <si>
    <t>hsa-let-7g</t>
  </si>
  <si>
    <t>EPHS190457-1A</t>
  </si>
  <si>
    <t>EAHS-081Z:B10</t>
  </si>
  <si>
    <t>TPM1</t>
  </si>
  <si>
    <t>EPHS104596-1A</t>
  </si>
  <si>
    <t>HS:hsa-let-7i</t>
  </si>
  <si>
    <t>hsa-let-7i</t>
  </si>
  <si>
    <t>EPHS190045-1A</t>
  </si>
  <si>
    <t>EAHS-081Z:B11</t>
  </si>
  <si>
    <t>HS:hsa-mir-10a</t>
  </si>
  <si>
    <t>hsa-mir-10a</t>
  </si>
  <si>
    <t>EPHS190097-1A</t>
  </si>
  <si>
    <t>EAHS-081Z:B12</t>
  </si>
  <si>
    <t>HS:hsa-mir-1-1</t>
  </si>
  <si>
    <t>hsa-mir-1-1</t>
  </si>
  <si>
    <t>EPHS190170-1A</t>
  </si>
  <si>
    <t>EAHS-121Z</t>
  </si>
  <si>
    <t>EAHS-121Z:A01</t>
  </si>
  <si>
    <t>HS:hsa-mir-124-2</t>
  </si>
  <si>
    <t>hsa-mir-124-2</t>
  </si>
  <si>
    <t>EPHS190429-1A</t>
  </si>
  <si>
    <t>EAHS-121Z:A02</t>
  </si>
  <si>
    <t>HS:hsa-mir-126</t>
  </si>
  <si>
    <t>hsa-mir-126</t>
  </si>
  <si>
    <t>EPHS190257-1A</t>
  </si>
  <si>
    <t>EAHS-121Z:A03</t>
  </si>
  <si>
    <t>HS:hsa-mir-149</t>
  </si>
  <si>
    <t>hsa-mir-149</t>
  </si>
  <si>
    <t>EPHS190452-1A</t>
  </si>
  <si>
    <t>EAHS-121Z:A04</t>
  </si>
  <si>
    <t>HS:hsa-mir-155</t>
  </si>
  <si>
    <t>hsa-mir-155</t>
  </si>
  <si>
    <t>EPHS190449-1A</t>
  </si>
  <si>
    <t>EAHS-121Z:A05</t>
  </si>
  <si>
    <t>HS:hsa-mir-15b</t>
  </si>
  <si>
    <t>hsa-mir-15b</t>
  </si>
  <si>
    <t>EPHS190194-1A</t>
  </si>
  <si>
    <t>EAHS-121Z:A06</t>
  </si>
  <si>
    <t>HS:hsa-mir-17</t>
  </si>
  <si>
    <t>hsa-mir-17</t>
  </si>
  <si>
    <t>EPHS190055-1A</t>
  </si>
  <si>
    <t>EAHS-121Z:A07</t>
  </si>
  <si>
    <t>HS:hsa-mir-191</t>
  </si>
  <si>
    <t>hsa-mir-191</t>
  </si>
  <si>
    <t>EPHS190188-1A</t>
  </si>
  <si>
    <t>EAHS-121Z:A08</t>
  </si>
  <si>
    <t>HS:hsa-mir-193b</t>
  </si>
  <si>
    <t>hsa-mir-193b</t>
  </si>
  <si>
    <t>EPHS190314-1A</t>
  </si>
  <si>
    <t>EAHS-121Z:A09</t>
  </si>
  <si>
    <t>HS:hsa-mir-210</t>
  </si>
  <si>
    <t>hsa-mir-210</t>
  </si>
  <si>
    <t>EPHS190284-1A</t>
  </si>
  <si>
    <t>EAHS-121Z:A10</t>
  </si>
  <si>
    <t>HS:hsa-mir-218-1</t>
  </si>
  <si>
    <t>hsa-mir-218-1</t>
  </si>
  <si>
    <t>EPHS190453-1A</t>
  </si>
  <si>
    <t>EAHS-121Z:A11</t>
  </si>
  <si>
    <t>HS:hsa-mir-218-2</t>
  </si>
  <si>
    <t>hsa-mir-218-2</t>
  </si>
  <si>
    <t>EPHS190454-1A</t>
  </si>
  <si>
    <t>EAHS-121Z:A12</t>
  </si>
  <si>
    <t>HS:hsa-mir-24-1</t>
  </si>
  <si>
    <t>hsa-mir-24-1</t>
  </si>
  <si>
    <t>EPHS190437-1A</t>
  </si>
  <si>
    <t>EAHS-121Z:B01</t>
  </si>
  <si>
    <t>HS:hsa-mir-301a</t>
  </si>
  <si>
    <t>hsa-mir-301a</t>
  </si>
  <si>
    <t>EPHS190103-1A</t>
  </si>
  <si>
    <t>EAHS-121Z:B02</t>
  </si>
  <si>
    <t>HS:hsa-mir-30e</t>
  </si>
  <si>
    <t>hsa-mir-30e</t>
  </si>
  <si>
    <t>EPHS190451-1A</t>
  </si>
  <si>
    <t>EAHS-121Z:B03</t>
  </si>
  <si>
    <t>HS:hsa-mir-32</t>
  </si>
  <si>
    <t>hsa-mir-32</t>
  </si>
  <si>
    <t>EPHS190456-1A</t>
  </si>
  <si>
    <t>EAHS-121Z:B04</t>
  </si>
  <si>
    <t>HS:hsa-mir-34b</t>
  </si>
  <si>
    <t>hsa-mir-34b</t>
  </si>
  <si>
    <t>EPHS190036-1A</t>
  </si>
  <si>
    <t>EAHS-121Z:B05</t>
  </si>
  <si>
    <t>HS:hsa-mir-378</t>
  </si>
  <si>
    <t>hsa-mir-378</t>
  </si>
  <si>
    <t>EPHS190210-1A</t>
  </si>
  <si>
    <t>EAHS-121Z:B06</t>
  </si>
  <si>
    <t>HS:hsa-mir-7-1</t>
  </si>
  <si>
    <t>hsa-mir-7-1</t>
  </si>
  <si>
    <t>EPHS190455-1A</t>
  </si>
  <si>
    <t>EAHS-121Z:B07</t>
  </si>
  <si>
    <t>LTBR</t>
  </si>
  <si>
    <t>EPHS102916-1A</t>
  </si>
  <si>
    <t>HS:HSPA1A</t>
  </si>
  <si>
    <t>NM_005345</t>
  </si>
  <si>
    <t>HSPA1A</t>
  </si>
  <si>
    <t>Heat shock 70kDa protein 1A</t>
  </si>
  <si>
    <t>EPHS112356-1A</t>
  </si>
  <si>
    <t>EAHS-121Z:B08</t>
  </si>
  <si>
    <t>TNFRSF21</t>
  </si>
  <si>
    <t>EPHS112526-1A</t>
  </si>
  <si>
    <t>HS:HSPD1</t>
  </si>
  <si>
    <t>NM_002156</t>
  </si>
  <si>
    <t>HSPD1</t>
  </si>
  <si>
    <t>Heat shock 60kDa protein 1 (chaperonin)</t>
  </si>
  <si>
    <t>EPHS108782-1A</t>
  </si>
  <si>
    <t>EAHS-121Z:B09</t>
  </si>
  <si>
    <t>TNFRSF25</t>
  </si>
  <si>
    <t>EPHS100105-1A</t>
  </si>
  <si>
    <t>HS:ICOSLG</t>
  </si>
  <si>
    <t>NM_015259</t>
  </si>
  <si>
    <t>ICOSLG</t>
  </si>
  <si>
    <t>Inducible T-cell co-stimulator ligand</t>
  </si>
  <si>
    <t>EPHS109599-1A</t>
  </si>
  <si>
    <t>EAHS-121Z:B10</t>
  </si>
  <si>
    <t>HS:ID2</t>
  </si>
  <si>
    <t>NM_002166</t>
  </si>
  <si>
    <t>ID2</t>
  </si>
  <si>
    <t>Inhibitor of DNA binding 2, dominant negative helix-loop-helix protein</t>
  </si>
  <si>
    <t>EPHS108021-1A</t>
  </si>
  <si>
    <t>EAHS-121Z:B11</t>
  </si>
  <si>
    <t>HS:IGF2BP2</t>
  </si>
  <si>
    <t>NM_006548</t>
  </si>
  <si>
    <t>IGF2BP2</t>
  </si>
  <si>
    <t>Insulin-like growth factor 2 mRNA binding protein 2</t>
  </si>
  <si>
    <t>EPHS110757-1A</t>
  </si>
  <si>
    <t>EAHS-121Z:B12</t>
  </si>
  <si>
    <t>HS:IL10RA</t>
  </si>
  <si>
    <t>NR_026691</t>
  </si>
  <si>
    <t>IL10RA</t>
  </si>
  <si>
    <t>Interleukin 10 receptor, alpha</t>
  </si>
  <si>
    <t>EPHS102777-1A</t>
  </si>
  <si>
    <t>EAHS-181Z</t>
  </si>
  <si>
    <t>EAHS-181Z:A01</t>
  </si>
  <si>
    <t>HS:IL12A</t>
  </si>
  <si>
    <t>NM_000882</t>
  </si>
  <si>
    <t>IL12A</t>
  </si>
  <si>
    <t>Interleukin 12A (natural killer cell stimulatory factor 1, cytotoxic lymphocyte maturation factor 1, p35)</t>
  </si>
  <si>
    <t>EPHS110667-1A</t>
  </si>
  <si>
    <t>EAHS-181Z:A02</t>
  </si>
  <si>
    <t>HS:IL12B</t>
  </si>
  <si>
    <t>NR_037889</t>
  </si>
  <si>
    <t>IL12B</t>
  </si>
  <si>
    <t>Interleukin 12B (natural killer cell stimulatory factor 2, cytotoxic lymphocyte maturation factor 2, p40)</t>
  </si>
  <si>
    <t>EPHS111981-1A</t>
  </si>
  <si>
    <t>EAHS-181Z:A03</t>
  </si>
  <si>
    <t>HS:IL13</t>
  </si>
  <si>
    <t>NM_002188</t>
  </si>
  <si>
    <t>IL13</t>
  </si>
  <si>
    <t>Interleukin 13</t>
  </si>
  <si>
    <t>EPHS111772-1A</t>
  </si>
  <si>
    <t>EAHS-181Z:A04</t>
  </si>
  <si>
    <t>HS:IL13RA1</t>
  </si>
  <si>
    <t>NM_001560</t>
  </si>
  <si>
    <t>IL13RA1</t>
  </si>
  <si>
    <t>Interleukin 13 receptor, alpha 1</t>
  </si>
  <si>
    <t>EPHS115207-1A</t>
  </si>
  <si>
    <t>EAHS-181Z:A05</t>
  </si>
  <si>
    <t>HS:IL15</t>
  </si>
  <si>
    <t>NR_037840</t>
  </si>
  <si>
    <t>IL15</t>
  </si>
  <si>
    <t>Interleukin 15</t>
  </si>
  <si>
    <t>EPHS111269-1A</t>
  </si>
  <si>
    <t>EAHS-181Z:A06</t>
  </si>
  <si>
    <t>IL6R</t>
  </si>
  <si>
    <t>EPHS100952-1A</t>
  </si>
  <si>
    <t>HS:IL17C</t>
  </si>
  <si>
    <t>NM_013278</t>
  </si>
  <si>
    <t>IL17C</t>
  </si>
  <si>
    <t>Interleukin 17C</t>
  </si>
  <si>
    <t>EPHS105535-1A</t>
  </si>
  <si>
    <t>EAHS-181Z:A07</t>
  </si>
  <si>
    <t>IRAK1</t>
  </si>
  <si>
    <t>EPHS115357-1A</t>
  </si>
  <si>
    <t>HS:IL17RA</t>
  </si>
  <si>
    <t>NM_014339</t>
  </si>
  <si>
    <t>IL17RA</t>
  </si>
  <si>
    <t>Interleukin 17 receptor A</t>
  </si>
  <si>
    <t>EPHS109634-1A</t>
  </si>
  <si>
    <t>EAHS-181Z:A08</t>
  </si>
  <si>
    <t>IRAK2</t>
  </si>
  <si>
    <t>EPHS110037-1A</t>
  </si>
  <si>
    <t>HS:IL4R</t>
  </si>
  <si>
    <t>NM_001008699</t>
  </si>
  <si>
    <t>IL4R</t>
  </si>
  <si>
    <t>Interleukin 4 receptor</t>
  </si>
  <si>
    <t>EPHS105155-1A</t>
  </si>
  <si>
    <t>EAHS-181Z:A09</t>
  </si>
  <si>
    <t>IRF1</t>
  </si>
  <si>
    <t>EPHS111770-1A</t>
  </si>
  <si>
    <t>HS:IL6R</t>
  </si>
  <si>
    <t>NM_181359</t>
  </si>
  <si>
    <t>Interleukin 6 receptor</t>
  </si>
  <si>
    <t>EAHS-181Z:A10</t>
  </si>
  <si>
    <t>IRF3</t>
  </si>
  <si>
    <t>EPHS107741-1A</t>
  </si>
  <si>
    <t>HS:IL6ST</t>
  </si>
  <si>
    <t>NM_175767</t>
  </si>
  <si>
    <t>IL6ST</t>
  </si>
  <si>
    <t>Interleukin 6 signal transducer (gp130, oncostatin M receptor)</t>
  </si>
  <si>
    <t>EPHS111543-1A</t>
  </si>
  <si>
    <t>EAHS-181Z:A11</t>
  </si>
  <si>
    <t>HS:IL7</t>
  </si>
  <si>
    <t>NM_001199888</t>
  </si>
  <si>
    <t>IL7</t>
  </si>
  <si>
    <t>Interleukin 7</t>
  </si>
  <si>
    <t>EPHS113896-1A</t>
  </si>
  <si>
    <t>EAHS-181Z:A12</t>
  </si>
  <si>
    <t>MAP3K7</t>
  </si>
  <si>
    <t>EPHS112632-1A</t>
  </si>
  <si>
    <t>HS:INHA</t>
  </si>
  <si>
    <t>NM_015311</t>
  </si>
  <si>
    <t>INHA</t>
  </si>
  <si>
    <t>Inhibin, alpha</t>
  </si>
  <si>
    <t>EPHS108900-1A</t>
  </si>
  <si>
    <t>EAHS-181Z:B01</t>
  </si>
  <si>
    <t>MYD88</t>
  </si>
  <si>
    <t>EPHS110144-1A</t>
  </si>
  <si>
    <t>HS:INHBA</t>
  </si>
  <si>
    <t>NM_002192</t>
  </si>
  <si>
    <t>INHBA</t>
  </si>
  <si>
    <t>Inhibin, beta A</t>
  </si>
  <si>
    <t>EPHS113110-1A</t>
  </si>
  <si>
    <t>EAHS-181Z:B02</t>
  </si>
  <si>
    <t>PPARA</t>
  </si>
  <si>
    <t>EPHS109941-1A</t>
  </si>
  <si>
    <t>HS:INSIG1</t>
  </si>
  <si>
    <t>NM_198337</t>
  </si>
  <si>
    <t>INSIG1</t>
  </si>
  <si>
    <t>Insulin induced gene 1</t>
  </si>
  <si>
    <t>EPHS113598-1A</t>
  </si>
  <si>
    <t>EAHS-181Z:B03</t>
  </si>
  <si>
    <t>RIPK2</t>
  </si>
  <si>
    <t>EPHS113934-1A</t>
  </si>
  <si>
    <t>HS:IRAK1</t>
  </si>
  <si>
    <t>NM_001569</t>
  </si>
  <si>
    <t>Interleukin-1 receptor-associated kinase 1</t>
  </si>
  <si>
    <t>EAHS-181Z:B04</t>
  </si>
  <si>
    <t>TBK1</t>
  </si>
  <si>
    <t>EPHS103288-1A</t>
  </si>
  <si>
    <t>HS:IRAK2</t>
  </si>
  <si>
    <t>NM_001570</t>
  </si>
  <si>
    <t>Interleukin-1 receptor-associated kinase 2</t>
  </si>
  <si>
    <t>EAHS-181Z:B05</t>
  </si>
  <si>
    <t>TLR2</t>
  </si>
  <si>
    <t>EPHS111307-1A</t>
  </si>
  <si>
    <t>HS:IRF1</t>
  </si>
  <si>
    <t>NM_002198</t>
  </si>
  <si>
    <t>Interferon regulatory factor 1</t>
  </si>
  <si>
    <t>EAHS-181Z:B06</t>
  </si>
  <si>
    <t>TLR5</t>
  </si>
  <si>
    <t>EPHS101299-1A</t>
  </si>
  <si>
    <t>HS:IRF3</t>
  </si>
  <si>
    <t>NM_001571</t>
  </si>
  <si>
    <t>Interferon regulatory factor 3</t>
  </si>
  <si>
    <t>EAHS-181Z:B07</t>
  </si>
  <si>
    <t>TOLLIP</t>
  </si>
  <si>
    <t>EPHS102091-1A</t>
  </si>
  <si>
    <t>HS:IRF4</t>
  </si>
  <si>
    <t>NR_036585</t>
  </si>
  <si>
    <t>IRF4</t>
  </si>
  <si>
    <t>Interferon regulatory factor 4</t>
  </si>
  <si>
    <t>EPHS112120-1A</t>
  </si>
  <si>
    <t>EAHS-181Z:B08</t>
  </si>
  <si>
    <t>TRAF6</t>
  </si>
  <si>
    <t>EPHS102285-1A</t>
  </si>
  <si>
    <t>HS:IRF8</t>
  </si>
  <si>
    <t>NM_002163</t>
  </si>
  <si>
    <t>Interferon regulatory factor 8</t>
  </si>
  <si>
    <t>EAHS-181Z:B09</t>
  </si>
  <si>
    <t>UBE2N</t>
  </si>
  <si>
    <t>EPHS103357-1A</t>
  </si>
  <si>
    <t>HS:ISL2</t>
  </si>
  <si>
    <t>NM_145805</t>
  </si>
  <si>
    <t>ISL2</t>
  </si>
  <si>
    <t>ISL LIM homeobox 2</t>
  </si>
  <si>
    <t>EPHS104711-1A</t>
  </si>
  <si>
    <t>EAHS-181Z:B10</t>
  </si>
  <si>
    <t>UBE2V1</t>
  </si>
  <si>
    <t>EPHS109345-1A</t>
  </si>
  <si>
    <t>HS:JAG1</t>
  </si>
  <si>
    <t>JAG1</t>
  </si>
  <si>
    <t>Jagged 1</t>
  </si>
  <si>
    <t>EAHS-181Z:B11</t>
  </si>
  <si>
    <t>HS:JUN</t>
  </si>
  <si>
    <t>NM_002228</t>
  </si>
  <si>
    <t>JUN</t>
  </si>
  <si>
    <t>Jun proto-oncogene</t>
  </si>
  <si>
    <t>EPHS100605-1A</t>
  </si>
  <si>
    <t>EAHS-181Z:B12</t>
  </si>
  <si>
    <t>HS:JUNB</t>
  </si>
  <si>
    <t>NM_002229</t>
  </si>
  <si>
    <t>Jun B proto-oncogene</t>
  </si>
  <si>
    <t>EAHS-201Z</t>
  </si>
  <si>
    <t>EAHS-201Z:A01</t>
  </si>
  <si>
    <t>HS:KAT2A</t>
  </si>
  <si>
    <t>NM_001195803</t>
  </si>
  <si>
    <t>KAT2A</t>
  </si>
  <si>
    <t>K(lysine) acetyltransferase 2A</t>
  </si>
  <si>
    <t>EPHS107050-1A</t>
  </si>
  <si>
    <t>EAHS-201Z:A02</t>
  </si>
  <si>
    <t>HS:KLF4</t>
  </si>
  <si>
    <t>NM_004235</t>
  </si>
  <si>
    <t>Kruppel-like factor 4 (gut)</t>
  </si>
  <si>
    <t>EAHS-201Z:A03</t>
  </si>
  <si>
    <t>HS:KRT19</t>
  </si>
  <si>
    <t>NM_002276</t>
  </si>
  <si>
    <t>KRT19</t>
  </si>
  <si>
    <t>Keratin 19</t>
  </si>
  <si>
    <t>EPHS105989-1A</t>
  </si>
  <si>
    <t>EAHS-201Z:A04</t>
  </si>
  <si>
    <t>HS:KRT7</t>
  </si>
  <si>
    <t>NM_005556</t>
  </si>
  <si>
    <t>KRT7</t>
  </si>
  <si>
    <t>Keratin 7</t>
  </si>
  <si>
    <t>EPHS103146-1A</t>
  </si>
  <si>
    <t>EAHS-201Z:A05</t>
  </si>
  <si>
    <t>HS:LAG3</t>
  </si>
  <si>
    <t>NM_002286</t>
  </si>
  <si>
    <t>LAG3</t>
  </si>
  <si>
    <t>Lymphocyte-activation gene 3</t>
  </si>
  <si>
    <t>EPHS102933-1A</t>
  </si>
  <si>
    <t>EAHS-201Z:A06</t>
  </si>
  <si>
    <t>HS:LCK</t>
  </si>
  <si>
    <t>NM_032648</t>
  </si>
  <si>
    <t>LCK</t>
  </si>
  <si>
    <t>Lymphocyte-specific protein tyrosine kinase</t>
  </si>
  <si>
    <t>EPHS100365-1A</t>
  </si>
  <si>
    <t>EAHS-201Z:A07</t>
  </si>
  <si>
    <t>HS:LDLR</t>
  </si>
  <si>
    <t>LDLR</t>
  </si>
  <si>
    <t>Low density lipoprotein receptor</t>
  </si>
  <si>
    <t>EAHS-201Z:A08</t>
  </si>
  <si>
    <t>HS:LEF1</t>
  </si>
  <si>
    <t>NM_016269</t>
  </si>
  <si>
    <t>LEF1</t>
  </si>
  <si>
    <t>Lymphoid enhancer-binding factor 1</t>
  </si>
  <si>
    <t>EPHS111188-1A</t>
  </si>
  <si>
    <t>EAHS-201Z:A09</t>
  </si>
  <si>
    <t>HS:LEFTY1</t>
  </si>
  <si>
    <t>NM_020997</t>
  </si>
  <si>
    <t>LEFTY1</t>
  </si>
  <si>
    <t>Left-right determination factor 1</t>
  </si>
  <si>
    <t>EPHS101319-1A</t>
  </si>
  <si>
    <t>EAHS-201Z:A10</t>
  </si>
  <si>
    <t>HS:LFNG</t>
  </si>
  <si>
    <t>NM_022363</t>
  </si>
  <si>
    <t>LFNG</t>
  </si>
  <si>
    <t>LFNG O-fucosylpeptide 3-beta-N-acetylglucosaminyltransferase</t>
  </si>
  <si>
    <t>EPHS103488-1A</t>
  </si>
  <si>
    <t>EAHS-201Z:A11</t>
  </si>
  <si>
    <t>HS:LHX5</t>
  </si>
  <si>
    <t>LHX5</t>
  </si>
  <si>
    <t>LIM homeobox 5</t>
  </si>
  <si>
    <t>EAHS-201Z:A12</t>
  </si>
  <si>
    <t>HS:LIG3</t>
  </si>
  <si>
    <t>NM_013975</t>
  </si>
  <si>
    <t>LIG3</t>
  </si>
  <si>
    <t>Ligase III, DNA, ATP-dependent</t>
  </si>
  <si>
    <t>EPHS105903-1A</t>
  </si>
  <si>
    <t>EAHS-201Z:B01</t>
  </si>
  <si>
    <t>HS:LIN28A</t>
  </si>
  <si>
    <t>NM_024674</t>
  </si>
  <si>
    <t>LIN28A</t>
  </si>
  <si>
    <t>Lin-28 homolog A (C. elegans)</t>
  </si>
  <si>
    <t>EPHS100295-1A</t>
  </si>
  <si>
    <t>EAHS-201Z:B02</t>
  </si>
  <si>
    <t>HS:LMNA</t>
  </si>
  <si>
    <t>NM_170708</t>
  </si>
  <si>
    <t>Lamin A/C</t>
  </si>
  <si>
    <t>EAHS-201Z:B03</t>
  </si>
  <si>
    <t>HS:LOX</t>
  </si>
  <si>
    <t>NM_001178102</t>
  </si>
  <si>
    <t>Lysyl oxidase</t>
  </si>
  <si>
    <t>EAHS-201Z:B04</t>
  </si>
  <si>
    <t>MCM2</t>
  </si>
  <si>
    <t>EPHS110517-1A</t>
  </si>
  <si>
    <t>HS:LRP2</t>
  </si>
  <si>
    <t>NM_004525</t>
  </si>
  <si>
    <t>Low density lipoprotein receptor-related protein 2</t>
  </si>
  <si>
    <t>EAHS-201Z:B05</t>
  </si>
  <si>
    <t>MCM4</t>
  </si>
  <si>
    <t>EPHS113806-1A</t>
  </si>
  <si>
    <t>HS:LRRC32</t>
  </si>
  <si>
    <t>NM_001128922</t>
  </si>
  <si>
    <t>LRRC32</t>
  </si>
  <si>
    <t>Leucine rich repeat containing 32</t>
  </si>
  <si>
    <t>EPHS102645-1A</t>
  </si>
  <si>
    <t>EAHS-201Z:B06</t>
  </si>
  <si>
    <t>MRE11A</t>
  </si>
  <si>
    <t>EPHS102694-1A</t>
  </si>
  <si>
    <t>HS:LTB</t>
  </si>
  <si>
    <t>NM_009588</t>
  </si>
  <si>
    <t>LTB</t>
  </si>
  <si>
    <t>Lymphotoxin beta (TNF superfamily, member 3)</t>
  </si>
  <si>
    <t>EPHS112342-1A</t>
  </si>
  <si>
    <t>EAHS-201Z:B07</t>
  </si>
  <si>
    <t>RAD51</t>
  </si>
  <si>
    <t>EPHS104458-1A</t>
  </si>
  <si>
    <t>HS:LTBP2</t>
  </si>
  <si>
    <t>NM_000428</t>
  </si>
  <si>
    <t>LTBP2</t>
  </si>
  <si>
    <t>Latent transforming growth factor beta binding protein 2</t>
  </si>
  <si>
    <t>EPHS104207-1A</t>
  </si>
  <si>
    <t>EAHS-201Z:B08</t>
  </si>
  <si>
    <t>RAD9A</t>
  </si>
  <si>
    <t>EPHS102548-1A</t>
  </si>
  <si>
    <t>HS:LTBR</t>
  </si>
  <si>
    <t>NM_002342</t>
  </si>
  <si>
    <t>Lymphotoxin beta receptor (TNFR superfamily, member 3)</t>
  </si>
  <si>
    <t>EAHS-201Z:B09</t>
  </si>
  <si>
    <t>RBL1</t>
  </si>
  <si>
    <t>EPHS109247-1A</t>
  </si>
  <si>
    <t>HS:MAFB</t>
  </si>
  <si>
    <t>NM_005461</t>
  </si>
  <si>
    <t>V-maf musculoaponeurotic fibrosarcoma oncogene homolog B (avian)</t>
  </si>
  <si>
    <t>EAHS-201Z:B10</t>
  </si>
  <si>
    <t>HS:MALT1</t>
  </si>
  <si>
    <t>NM_173844</t>
  </si>
  <si>
    <t>MALT1</t>
  </si>
  <si>
    <t>Mucosa associated lymphoid tissue lymphoma translocation gene 1</t>
  </si>
  <si>
    <t>EPHS106651-1A</t>
  </si>
  <si>
    <t>EAHS-201Z:B11</t>
  </si>
  <si>
    <t>HS:MAML1</t>
  </si>
  <si>
    <t>NM_004992</t>
  </si>
  <si>
    <t>MAML1</t>
  </si>
  <si>
    <t>Mastermind-like 1 (Drosophila)</t>
  </si>
  <si>
    <t>EPHS115358-1A</t>
  </si>
  <si>
    <t>EAHS-201Z:B12</t>
  </si>
  <si>
    <t>HS:MAP3K5</t>
  </si>
  <si>
    <t>NM_005923</t>
  </si>
  <si>
    <t>MAP3K5</t>
  </si>
  <si>
    <t>Mitogen-activated protein kinase kinase kinase 5</t>
  </si>
  <si>
    <t>EPHS112774-1A</t>
  </si>
  <si>
    <t>EAHS-341Z</t>
  </si>
  <si>
    <t>EAHS-341Z:A01</t>
  </si>
  <si>
    <t>HS:MAP3K7</t>
  </si>
  <si>
    <t>NM_145331</t>
  </si>
  <si>
    <t>Mitogen-activated protein kinase kinase kinase 7</t>
  </si>
  <si>
    <t>EAHS-341Z:A02</t>
  </si>
  <si>
    <t>HS:MCM2</t>
  </si>
  <si>
    <t>NM_004526</t>
  </si>
  <si>
    <t>Minichromosome maintenance complex component 2</t>
  </si>
  <si>
    <t>EAHS-341Z:A03</t>
  </si>
  <si>
    <t>HS:MCM4</t>
  </si>
  <si>
    <t>NM_182746</t>
  </si>
  <si>
    <t>Minichromosome maintenance complex component 4</t>
  </si>
  <si>
    <t>EAHS-341Z:A04</t>
  </si>
  <si>
    <t>HS:MECP2</t>
  </si>
  <si>
    <t>MECP2</t>
  </si>
  <si>
    <t>Methyl CpG binding protein 2 (Rett syndrome)</t>
  </si>
  <si>
    <t>EAHS-341Z:A05</t>
  </si>
  <si>
    <t>HS:MEN1</t>
  </si>
  <si>
    <t>NM_130801</t>
  </si>
  <si>
    <t>Multiple endocrine neoplasia I</t>
  </si>
  <si>
    <t>EAHS-341Z:A06</t>
  </si>
  <si>
    <t>HS:MGMT</t>
  </si>
  <si>
    <t>EAHS-341Z:A07</t>
  </si>
  <si>
    <t>HS:MICB</t>
  </si>
  <si>
    <t>NM_005931</t>
  </si>
  <si>
    <t>MICB</t>
  </si>
  <si>
    <t>MHC class I polypeptide-related sequence B</t>
  </si>
  <si>
    <t>EPHS112340-1A</t>
  </si>
  <si>
    <t>EAHS-341Z:A08</t>
  </si>
  <si>
    <t>HS:MLH1</t>
  </si>
  <si>
    <t>NM_014805</t>
  </si>
  <si>
    <t>MutL homolog 1, colon cancer, nonpolyposis type 2 (E. coli)</t>
  </si>
  <si>
    <t>EAHS-341Z:A09</t>
  </si>
  <si>
    <t>HS:MLH3</t>
  </si>
  <si>
    <t>NM_014381</t>
  </si>
  <si>
    <t>MLH3</t>
  </si>
  <si>
    <t>MutL homolog 3 (E. coli)</t>
  </si>
  <si>
    <t>EPHS104214-1A</t>
  </si>
  <si>
    <t>EAHS-341Z:A10</t>
  </si>
  <si>
    <t>HS:MME</t>
  </si>
  <si>
    <t>NM_007287</t>
  </si>
  <si>
    <t>Membrane metallo-endopeptidase</t>
  </si>
  <si>
    <t>EAHS-341Z:A11</t>
  </si>
  <si>
    <t>HS:MRE11A</t>
  </si>
  <si>
    <t>NM_005591</t>
  </si>
  <si>
    <t>MRE11 meiotic recombination 11 homolog A (S. cerevisiae)</t>
  </si>
  <si>
    <t>EAHS-341Z:A12</t>
  </si>
  <si>
    <t>MYB</t>
  </si>
  <si>
    <t>EPHS112769-1A</t>
  </si>
  <si>
    <t>HS:MSH2</t>
  </si>
  <si>
    <t>NM_000251</t>
  </si>
  <si>
    <t>MutS homolog 2, colon cancer, nonpolyposis type 1 (E. coli)</t>
  </si>
  <si>
    <t>EAHS-341Z:B01</t>
  </si>
  <si>
    <t>NR4A3</t>
  </si>
  <si>
    <t>EPHS114507-1A</t>
  </si>
  <si>
    <t>HS:MSH3</t>
  </si>
  <si>
    <t>NM_002439</t>
  </si>
  <si>
    <t>MutS homolog 3 (E. coli)</t>
  </si>
  <si>
    <t>EAHS-341Z:B02</t>
  </si>
  <si>
    <t>PERP</t>
  </si>
  <si>
    <t>EPHS112783-1A</t>
  </si>
  <si>
    <t>HS:MST1R</t>
  </si>
  <si>
    <t>NM_002447</t>
  </si>
  <si>
    <t>MST1R</t>
  </si>
  <si>
    <t>Macrophage stimulating 1 receptor (c-met-related tyrosine kinase)</t>
  </si>
  <si>
    <t>EPHS110272-1A</t>
  </si>
  <si>
    <t>EAHS-341Z:B03</t>
  </si>
  <si>
    <t>POU2F2</t>
  </si>
  <si>
    <t>EPHS107531-1A</t>
  </si>
  <si>
    <t>HS:MSX1</t>
  </si>
  <si>
    <t>NM_002448</t>
  </si>
  <si>
    <t>Msh homeobox 1</t>
  </si>
  <si>
    <t>EAHS-341Z:B04</t>
  </si>
  <si>
    <t>PPARG</t>
  </si>
  <si>
    <t>EPHS110053-1A</t>
  </si>
  <si>
    <t>HS:MTHFR</t>
  </si>
  <si>
    <t>NM_005957</t>
  </si>
  <si>
    <t>Methylenetetrahydrofolate reductase (NAD(P)H)</t>
  </si>
  <si>
    <t>EAHS-341Z:B05</t>
  </si>
  <si>
    <t>REL</t>
  </si>
  <si>
    <t>EPHS108248-1A</t>
  </si>
  <si>
    <t>HS:MYB</t>
  </si>
  <si>
    <t>NM_005375</t>
  </si>
  <si>
    <t>V-myb myeloblastosis viral oncogene homolog (avian)</t>
  </si>
  <si>
    <t>EAHS-341Z:B06</t>
  </si>
  <si>
    <t>RELB</t>
  </si>
  <si>
    <t>EPHS107585-1A</t>
  </si>
  <si>
    <t>HS:MYD88</t>
  </si>
  <si>
    <t>NM_002468</t>
  </si>
  <si>
    <t>Myeloid differentiation primary response gene (88)</t>
  </si>
  <si>
    <t>EAHS-341Z:B07</t>
  </si>
  <si>
    <t>RORA</t>
  </si>
  <si>
    <t>EPHS104589-1A</t>
  </si>
  <si>
    <t>HS:NCK1</t>
  </si>
  <si>
    <t>NM_006153</t>
  </si>
  <si>
    <t>NCK1</t>
  </si>
  <si>
    <t>NCK adaptor protein 1</t>
  </si>
  <si>
    <t>EPHS110576-1A</t>
  </si>
  <si>
    <t>EAHS-341Z:B08</t>
  </si>
  <si>
    <t>TBX21</t>
  </si>
  <si>
    <t>EPHS106107-1A</t>
  </si>
  <si>
    <t>HS:NCOR2</t>
  </si>
  <si>
    <t>NM_006186</t>
  </si>
  <si>
    <t>NCOR2</t>
  </si>
  <si>
    <t>Nuclear receptor corepressor 2</t>
  </si>
  <si>
    <t>EPHS108622-1A</t>
  </si>
  <si>
    <t>EAHS-341Z:B09</t>
  </si>
  <si>
    <t>TGIF1</t>
  </si>
  <si>
    <t>EPHS106489-1A</t>
  </si>
  <si>
    <t>HS:NCSTN</t>
  </si>
  <si>
    <t>NM_173054</t>
  </si>
  <si>
    <t>NCSTN</t>
  </si>
  <si>
    <t>Nicastrin</t>
  </si>
  <si>
    <t>EAHS-341Z:B10</t>
  </si>
  <si>
    <t>TNFSF11</t>
  </si>
  <si>
    <t>EPHS103736-1A</t>
  </si>
  <si>
    <t>HS:NEUROD1</t>
  </si>
  <si>
    <t>NM_002500</t>
  </si>
  <si>
    <t>NEUROD1</t>
  </si>
  <si>
    <t>Neurogenic differentiation 1</t>
  </si>
  <si>
    <t>EPHS108742-1A</t>
  </si>
  <si>
    <t>EAHS-341Z:B11</t>
  </si>
  <si>
    <t>HS:NEUROG1</t>
  </si>
  <si>
    <t>NM_006161</t>
  </si>
  <si>
    <t>NEUROG1</t>
  </si>
  <si>
    <t>Neurogenin 1</t>
  </si>
  <si>
    <t>EPHS111805-1A</t>
  </si>
  <si>
    <t>EAHS-341Z:B12</t>
  </si>
  <si>
    <t>HS:NFATC1</t>
  </si>
  <si>
    <t>NM_172390</t>
  </si>
  <si>
    <t>Nuclear factor of activated T-cells, cytoplasmic, calcineurin-dependent 1</t>
  </si>
  <si>
    <t>EAHS-351Z</t>
  </si>
  <si>
    <t>EAHS-351Z:A01</t>
  </si>
  <si>
    <t>HS:NFKB2</t>
  </si>
  <si>
    <t>NM_001000</t>
  </si>
  <si>
    <t>NFKB2</t>
  </si>
  <si>
    <t>Nuclear factor of kappa light polypeptide gene enhancer in B-cells 2 (p49/p100)</t>
  </si>
  <si>
    <t>EPHS115220-1A</t>
  </si>
  <si>
    <t>EAHS-351Z:A02</t>
  </si>
  <si>
    <t>HS:NFYA</t>
  </si>
  <si>
    <t>NM_021705</t>
  </si>
  <si>
    <t>NFYA</t>
  </si>
  <si>
    <t>Nuclear transcription factor Y, alpha</t>
  </si>
  <si>
    <t>EPHS112459-1A</t>
  </si>
  <si>
    <t>EAHS-351Z:A03</t>
  </si>
  <si>
    <t>HS:NID2</t>
  </si>
  <si>
    <t>NM_007361</t>
  </si>
  <si>
    <t>NID2</t>
  </si>
  <si>
    <t>Nidogen 2 (osteonidogen)</t>
  </si>
  <si>
    <t>EPHS104072-1A</t>
  </si>
  <si>
    <t>EAHS-351Z:A04</t>
  </si>
  <si>
    <t>HS:NKD1</t>
  </si>
  <si>
    <t>NM_033119</t>
  </si>
  <si>
    <t>NKD1</t>
  </si>
  <si>
    <t>Naked cuticle homolog 1 (Drosophila)</t>
  </si>
  <si>
    <t>EPHS105279-1A</t>
  </si>
  <si>
    <t>EAHS-351Z:A05</t>
  </si>
  <si>
    <t>HS:NOD1</t>
  </si>
  <si>
    <t>NM_006092</t>
  </si>
  <si>
    <t>NOD1</t>
  </si>
  <si>
    <t>Nucleotide-binding oligomerization domain containing 1</t>
  </si>
  <si>
    <t>EPHS113075-1A</t>
  </si>
  <si>
    <t>EAHS-351Z:A06</t>
  </si>
  <si>
    <t>HS:NOG</t>
  </si>
  <si>
    <t>NM_005450</t>
  </si>
  <si>
    <t>NOG</t>
  </si>
  <si>
    <t>Noggin</t>
  </si>
  <si>
    <t>EPHS106194-1A</t>
  </si>
  <si>
    <t>EAHS-351Z:A07</t>
  </si>
  <si>
    <t>HS:NOTCH1</t>
  </si>
  <si>
    <t>NM_024839</t>
  </si>
  <si>
    <t>NOTCH1</t>
  </si>
  <si>
    <t>Notch 1</t>
  </si>
  <si>
    <t>EPHS112316-1A</t>
  </si>
  <si>
    <t>EAHS-351Z:A08</t>
  </si>
  <si>
    <t>HS:NOTCH2</t>
  </si>
  <si>
    <t>NM_024408</t>
  </si>
  <si>
    <t>NOTCH2</t>
  </si>
  <si>
    <t>Notch 2</t>
  </si>
  <si>
    <t>EPHS100847-1A</t>
  </si>
  <si>
    <t>EAHS-351Z:A09</t>
  </si>
  <si>
    <t>HS:NPM1</t>
  </si>
  <si>
    <t>NM_199185</t>
  </si>
  <si>
    <t>Nucleophosmin (nucleolar phosphoprotein B23, numatrin)</t>
  </si>
  <si>
    <t>EAHS-351Z:A10</t>
  </si>
  <si>
    <t>HS:NR4A2</t>
  </si>
  <si>
    <t>NR4A2</t>
  </si>
  <si>
    <t>Nuclear receptor subfamily 4, group A, member 2</t>
  </si>
  <si>
    <t>EAHS-351Z:A11</t>
  </si>
  <si>
    <t>RBL2</t>
  </si>
  <si>
    <t>EPHS105288-1A</t>
  </si>
  <si>
    <t>HS:NR4A3</t>
  </si>
  <si>
    <t>NM_173200</t>
  </si>
  <si>
    <t>Nuclear receptor subfamily 4, group A, member 3</t>
  </si>
  <si>
    <t>EAHS-351Z:A12</t>
  </si>
  <si>
    <t>SMAD1</t>
  </si>
  <si>
    <t>EPHS111280-1A</t>
  </si>
  <si>
    <t>HS:NUMBL</t>
  </si>
  <si>
    <t>NM_004595</t>
  </si>
  <si>
    <t>NUMBL</t>
  </si>
  <si>
    <t>Numb homolog (Drosophila)-like</t>
  </si>
  <si>
    <t>EPHS114901-1A</t>
  </si>
  <si>
    <t>EAHS-351Z:B01</t>
  </si>
  <si>
    <t>SMAD2</t>
  </si>
  <si>
    <t>EPHS106611-1A</t>
  </si>
  <si>
    <t>HS:OCLN</t>
  </si>
  <si>
    <t>NM_001205254</t>
  </si>
  <si>
    <t>OCLN</t>
  </si>
  <si>
    <t>Occludin</t>
  </si>
  <si>
    <t>EPHS111581-1A</t>
  </si>
  <si>
    <t>EAHS-351Z:B02</t>
  </si>
  <si>
    <t>SMAD3</t>
  </si>
  <si>
    <t>EPHS104636-1A</t>
  </si>
  <si>
    <t>HS:OLIG2</t>
  </si>
  <si>
    <t>NM_005806</t>
  </si>
  <si>
    <t>OLIG2</t>
  </si>
  <si>
    <t>Oligodendrocyte lineage transcription factor 2</t>
  </si>
  <si>
    <t>EPHS109527-1A</t>
  </si>
  <si>
    <t>EAHS-351Z:B03</t>
  </si>
  <si>
    <t>SMAD4</t>
  </si>
  <si>
    <t>EPHS106631-1A</t>
  </si>
  <si>
    <t>HS:OPCML</t>
  </si>
  <si>
    <t>NM_002545</t>
  </si>
  <si>
    <t>Opioid binding protein/cell adhesion molecule-like</t>
  </si>
  <si>
    <t>EAHS-351Z:B04</t>
  </si>
  <si>
    <t>SMAD6</t>
  </si>
  <si>
    <t>EPHS104635-1A</t>
  </si>
  <si>
    <t>HS:PARP1</t>
  </si>
  <si>
    <t>NM_001618</t>
  </si>
  <si>
    <t>PARP1</t>
  </si>
  <si>
    <t>Poly (ADP-ribose) polymerase 1</t>
  </si>
  <si>
    <t>EPHS101327-1A</t>
  </si>
  <si>
    <t>EAHS-351Z:B05</t>
  </si>
  <si>
    <t>TGFB1</t>
  </si>
  <si>
    <t>EPHS107517-1A</t>
  </si>
  <si>
    <t>HS:PAX5</t>
  </si>
  <si>
    <t>NM_016734</t>
  </si>
  <si>
    <t>Paired box 5</t>
  </si>
  <si>
    <t>EAHS-351Z:B06</t>
  </si>
  <si>
    <t>TGFB2</t>
  </si>
  <si>
    <t>EPHS101278-1A</t>
  </si>
  <si>
    <t>HS:PCDH10</t>
  </si>
  <si>
    <t>NM_032961</t>
  </si>
  <si>
    <t>Protocadherin 10</t>
  </si>
  <si>
    <t>EAHS-351Z:B07</t>
  </si>
  <si>
    <t>TGFB3</t>
  </si>
  <si>
    <t>EPHS104222-1A</t>
  </si>
  <si>
    <t>HS:PCGF1</t>
  </si>
  <si>
    <t>NM_032673</t>
  </si>
  <si>
    <t>PCGF1</t>
  </si>
  <si>
    <t>Polycomb group ring finger 1</t>
  </si>
  <si>
    <t>EPHS108339-1A</t>
  </si>
  <si>
    <t>EAHS-351Z:B08</t>
  </si>
  <si>
    <t>TGFBR1</t>
  </si>
  <si>
    <t>EPHS114505-1A</t>
  </si>
  <si>
    <t>HS:PCGF2</t>
  </si>
  <si>
    <t>NM_007144</t>
  </si>
  <si>
    <t>PCGF2</t>
  </si>
  <si>
    <t>Polycomb group ring finger 2</t>
  </si>
  <si>
    <t>EPHS105943-1A</t>
  </si>
  <si>
    <t>EAHS-351Z:B09</t>
  </si>
  <si>
    <t>TGFBR2</t>
  </si>
  <si>
    <t>EPHS110111-1A</t>
  </si>
  <si>
    <t>HS:PCGF3</t>
  </si>
  <si>
    <t>NM_006315</t>
  </si>
  <si>
    <t>PCGF3</t>
  </si>
  <si>
    <t>Polycomb group ring finger 3</t>
  </si>
  <si>
    <t>EPHS110837-1A</t>
  </si>
  <si>
    <t>EAHS-351Z:B10</t>
  </si>
  <si>
    <t>HS:PCGF6</t>
  </si>
  <si>
    <t>NM_032154</t>
  </si>
  <si>
    <t>PCGF6</t>
  </si>
  <si>
    <t>Polycomb group ring finger 6</t>
  </si>
  <si>
    <t>EPHS101894-1A</t>
  </si>
  <si>
    <t>EAHS-351Z:B11</t>
  </si>
  <si>
    <t>HS:PCNA</t>
  </si>
  <si>
    <t>NM_182649</t>
  </si>
  <si>
    <t>PCNA</t>
  </si>
  <si>
    <t>Proliferating cell nuclear antigen</t>
  </si>
  <si>
    <t>EPHS109088-1A</t>
  </si>
  <si>
    <t>EAHS-351Z:B12</t>
  </si>
  <si>
    <t>HS:PDLIM4</t>
  </si>
  <si>
    <t>NM_003687</t>
  </si>
  <si>
    <t>PDZ and LIM domain 4</t>
  </si>
  <si>
    <t>EAHS-421Z</t>
  </si>
  <si>
    <t>EAHS-421Z:A01</t>
  </si>
  <si>
    <t>HS:PER2</t>
  </si>
  <si>
    <t>NM_022817</t>
  </si>
  <si>
    <t>Period homolog 2 (Drosophila)</t>
  </si>
  <si>
    <t>EAHS-421Z:A02</t>
  </si>
  <si>
    <t>HS:PERP</t>
  </si>
  <si>
    <t>NM_022121</t>
  </si>
  <si>
    <t>PERP, TP53 apoptosis effector</t>
  </si>
  <si>
    <t>EAHS-421Z:A03</t>
  </si>
  <si>
    <t>HS:PHC2</t>
  </si>
  <si>
    <t>NM_004427</t>
  </si>
  <si>
    <t>PHC2</t>
  </si>
  <si>
    <t>Polyhomeotic homolog 2 (Drosophila)</t>
  </si>
  <si>
    <t>EPHS100384-1A</t>
  </si>
  <si>
    <t>EAHS-421Z:A04</t>
  </si>
  <si>
    <t>HS:PHF1</t>
  </si>
  <si>
    <t>NR_027692</t>
  </si>
  <si>
    <t>PHF1</t>
  </si>
  <si>
    <t>PHD finger protein 1</t>
  </si>
  <si>
    <t>EPHS112395-1A</t>
  </si>
  <si>
    <t>EAHS-421Z:A05</t>
  </si>
  <si>
    <t>HS:PHF19</t>
  </si>
  <si>
    <t>NM_015651</t>
  </si>
  <si>
    <t>PHF19</t>
  </si>
  <si>
    <t>PHD finger protein 19</t>
  </si>
  <si>
    <t>EPHS114588-1A</t>
  </si>
  <si>
    <t>EAHS-421Z:A06</t>
  </si>
  <si>
    <t>HS:PLEK2</t>
  </si>
  <si>
    <t>NM_016445</t>
  </si>
  <si>
    <t>PLEK2</t>
  </si>
  <si>
    <t>Pleckstrin 2</t>
  </si>
  <si>
    <t>EPHS104155-1A</t>
  </si>
  <si>
    <t>EAHS-421Z:A07</t>
  </si>
  <si>
    <t>HS:PLSCR1</t>
  </si>
  <si>
    <t>NM_021105</t>
  </si>
  <si>
    <t>PLSCR1</t>
  </si>
  <si>
    <t>Phospholipid scramblase 1</t>
  </si>
  <si>
    <t>EPHS110623-1A</t>
  </si>
  <si>
    <t>EAHS-421Z:A08</t>
  </si>
  <si>
    <t>HS:PMS2</t>
  </si>
  <si>
    <t>NM_006303</t>
  </si>
  <si>
    <t>PMS2</t>
  </si>
  <si>
    <t>PMS2 postmeiotic segregation increased 2 (S. cerevisiae)</t>
  </si>
  <si>
    <t>EPHS112957-1A</t>
  </si>
  <si>
    <t>EAHS-421Z:A09</t>
  </si>
  <si>
    <t>HS:POLB</t>
  </si>
  <si>
    <t>NM_002690</t>
  </si>
  <si>
    <t>POLB</t>
  </si>
  <si>
    <t>Polymerase (DNA directed), beta</t>
  </si>
  <si>
    <t>EPHS113793-1A</t>
  </si>
  <si>
    <t>EAHS-421Z:A10</t>
  </si>
  <si>
    <t>HS:POLD3</t>
  </si>
  <si>
    <t>NM_006591</t>
  </si>
  <si>
    <t>POLD3</t>
  </si>
  <si>
    <t>Polymerase (DNA-directed), delta 3, accessory subunit</t>
  </si>
  <si>
    <t>EPHS102625-1A</t>
  </si>
  <si>
    <t>EAHS-421Z:A11</t>
  </si>
  <si>
    <t>HS:POU2F2</t>
  </si>
  <si>
    <t>NM_002698</t>
  </si>
  <si>
    <t>POU class 2 homeobox 2</t>
  </si>
  <si>
    <t>EAHS-421Z:A12</t>
  </si>
  <si>
    <t>HS:PPARA</t>
  </si>
  <si>
    <t>NM_005036</t>
  </si>
  <si>
    <t>Peroxisome proliferator-activated receptor alpha</t>
  </si>
  <si>
    <t>EAHS-421Z:B01</t>
  </si>
  <si>
    <t>HS:PPARG</t>
  </si>
  <si>
    <t>NM_138712</t>
  </si>
  <si>
    <t>Peroxisome proliferator-activated receptor gamma</t>
  </si>
  <si>
    <t>EAHS-421Z:B02</t>
  </si>
  <si>
    <t>HS:PPP1R3C</t>
  </si>
  <si>
    <t>NM_005398</t>
  </si>
  <si>
    <t>Protein phosphatase 1, regulatory (inhibitor) subunit 3C</t>
  </si>
  <si>
    <t>EAHS-421Z:B03</t>
  </si>
  <si>
    <t>HS:PPP2R4</t>
  </si>
  <si>
    <t>NM_021131</t>
  </si>
  <si>
    <t>Protein phosphatase 2A activator, regulatory subunit 4</t>
  </si>
  <si>
    <t>EAHS-421Z:B04</t>
  </si>
  <si>
    <t>RAD23A</t>
  </si>
  <si>
    <t>EPHS107127-1A</t>
  </si>
  <si>
    <t>HS:PRDM2</t>
  </si>
  <si>
    <t>NM_001135610</t>
  </si>
  <si>
    <t>EAHS-421Z:B05</t>
  </si>
  <si>
    <t>RAD23B</t>
  </si>
  <si>
    <t>EPHS114530-1A</t>
  </si>
  <si>
    <t>HS:PRDX2</t>
  </si>
  <si>
    <t>NM_181738</t>
  </si>
  <si>
    <t>Peroxiredoxin 2</t>
  </si>
  <si>
    <t>EAHS-421Z:B06</t>
  </si>
  <si>
    <t>RAD50</t>
  </si>
  <si>
    <t>EPHS111771-1A</t>
  </si>
  <si>
    <t>HS:PRKCDBP</t>
  </si>
  <si>
    <t>NM_145040</t>
  </si>
  <si>
    <t>Protein kinase C, delta binding protein</t>
  </si>
  <si>
    <t>EAHS-421Z:B07</t>
  </si>
  <si>
    <t>HS:PSENEN</t>
  </si>
  <si>
    <t>NM_005775</t>
  </si>
  <si>
    <t>PSENEN</t>
  </si>
  <si>
    <t>Presenilin enhancer 2 homolog (C. elegans)</t>
  </si>
  <si>
    <t>EPHS113697-1A</t>
  </si>
  <si>
    <t>EAHS-421Z:B08</t>
  </si>
  <si>
    <t>UNG</t>
  </si>
  <si>
    <t>EPHS103445-1A</t>
  </si>
  <si>
    <t>HS:PTEN</t>
  </si>
  <si>
    <t>NM_001126049</t>
  </si>
  <si>
    <t>EAHS-421Z:B09</t>
  </si>
  <si>
    <t>XPC</t>
  </si>
  <si>
    <t>EPHS110069-1A</t>
  </si>
  <si>
    <t>HS:PTGS2</t>
  </si>
  <si>
    <t>EAHS-421Z:B10</t>
  </si>
  <si>
    <t>XRCC1</t>
  </si>
  <si>
    <t>EPHS107552-1A</t>
  </si>
  <si>
    <t>HS:PTP4A1</t>
  </si>
  <si>
    <t>NM_003463</t>
  </si>
  <si>
    <t>PTP4A1</t>
  </si>
  <si>
    <t>Protein tyrosine phosphatase type IVA, member 1</t>
  </si>
  <si>
    <t>EPHS112556-1A</t>
  </si>
  <si>
    <t>EAHS-421Z:B11</t>
  </si>
  <si>
    <t>HS:PYCARD</t>
  </si>
  <si>
    <t>NM_145182</t>
  </si>
  <si>
    <t>EAHS-421Z:B12</t>
  </si>
  <si>
    <t>HS:QPCT</t>
  </si>
  <si>
    <t>NM_012413</t>
  </si>
  <si>
    <t>Glutaminyl-peptide cyclotransferase</t>
  </si>
  <si>
    <t>EAHS-431Z</t>
  </si>
  <si>
    <t>EAHS-431Z:A01</t>
  </si>
  <si>
    <t>HS:RAD23A</t>
  </si>
  <si>
    <t>NM_005053</t>
  </si>
  <si>
    <t>RAD23 homolog A (S. cerevisiae)</t>
  </si>
  <si>
    <t>EAHS-431Z:A02</t>
  </si>
  <si>
    <t>HS:RAD23B</t>
  </si>
  <si>
    <t>NM_002874</t>
  </si>
  <si>
    <t>RAD23 homolog B (S. cerevisiae)</t>
  </si>
  <si>
    <t>EAHS-431Z:A03</t>
  </si>
  <si>
    <t>HS:RAD50</t>
  </si>
  <si>
    <t>NM_005732</t>
  </si>
  <si>
    <t>RAD50 homolog (S. cerevisiae)</t>
  </si>
  <si>
    <t>EAHS-431Z:A04</t>
  </si>
  <si>
    <t>HS:RAD51</t>
  </si>
  <si>
    <t>NM_133487</t>
  </si>
  <si>
    <t>RAD51 homolog (S. cerevisiae)</t>
  </si>
  <si>
    <t>EAHS-431Z:A05</t>
  </si>
  <si>
    <t>HS:RAD9A</t>
  </si>
  <si>
    <t>NM_004584</t>
  </si>
  <si>
    <t>RAD9 homolog A (S. pombe)</t>
  </si>
  <si>
    <t>EAHS-431Z:A06</t>
  </si>
  <si>
    <t>HS:RARA</t>
  </si>
  <si>
    <t>NM_001024809</t>
  </si>
  <si>
    <t>RARA</t>
  </si>
  <si>
    <t>Retinoic acid receptor, alpha</t>
  </si>
  <si>
    <t>EPHS105982-1A</t>
  </si>
  <si>
    <t>EAHS-431Z:A07</t>
  </si>
  <si>
    <t>HS:RARB</t>
  </si>
  <si>
    <t>NM_000965</t>
  </si>
  <si>
    <t>Retinoic acid receptor, beta</t>
  </si>
  <si>
    <t>EAHS-431Z:A08</t>
  </si>
  <si>
    <t>HS:RASEF</t>
  </si>
  <si>
    <t>NM_152573</t>
  </si>
  <si>
    <t>RAS and EF-hand domain containing</t>
  </si>
  <si>
    <t>EAHS-431Z:A09</t>
  </si>
  <si>
    <t>HS:RASSF1</t>
  </si>
  <si>
    <t>NM_170714</t>
  </si>
  <si>
    <t>EAHS-431Z:A10</t>
  </si>
  <si>
    <t>HS:RASSF2</t>
  </si>
  <si>
    <t>NM_014737</t>
  </si>
  <si>
    <t>Ras association (RalGDS/AF-6) domain family member 2</t>
  </si>
  <si>
    <t>EAHS-431Z:A11</t>
  </si>
  <si>
    <t>HS:RB1</t>
  </si>
  <si>
    <t>NM_000321</t>
  </si>
  <si>
    <t>Retinoblastoma 1</t>
  </si>
  <si>
    <t>EAHS-431Z:A12</t>
  </si>
  <si>
    <t>HS:RBL1</t>
  </si>
  <si>
    <t>NM_183404</t>
  </si>
  <si>
    <t>Retinoblastoma-like 1 (p107)</t>
  </si>
  <si>
    <t>EAHS-431Z:B01</t>
  </si>
  <si>
    <t>SENP2</t>
  </si>
  <si>
    <t>EPHS110756-1A</t>
  </si>
  <si>
    <t>HS:RBL2</t>
  </si>
  <si>
    <t>NM_005611</t>
  </si>
  <si>
    <t>Retinoblastoma-like 2 (p130)</t>
  </si>
  <si>
    <t>EAHS-431Z:B02</t>
  </si>
  <si>
    <t>SFRP4</t>
  </si>
  <si>
    <t>EPHS113100-1A</t>
  </si>
  <si>
    <t>HS:RBPJL</t>
  </si>
  <si>
    <t>NM_198253</t>
  </si>
  <si>
    <t>RBPJL</t>
  </si>
  <si>
    <t>Recombination signal binding protein for immunoglobulin kappa J region-like</t>
  </si>
  <si>
    <t>EPHS111423-1A</t>
  </si>
  <si>
    <t>EAHS-431Z:B03</t>
  </si>
  <si>
    <t>SOX17</t>
  </si>
  <si>
    <t>EPHS113823-1A</t>
  </si>
  <si>
    <t>HS:REL</t>
  </si>
  <si>
    <t>NR_033980</t>
  </si>
  <si>
    <t>V-rel reticuloendotheliosis viral oncogene homolog (avian)</t>
  </si>
  <si>
    <t>EAHS-431Z:B04</t>
  </si>
  <si>
    <t>HS:RELB</t>
  </si>
  <si>
    <t>NM_006509</t>
  </si>
  <si>
    <t>V-rel reticuloendotheliosis viral oncogene homolog B</t>
  </si>
  <si>
    <t>EAHS-431Z:B05</t>
  </si>
  <si>
    <t>WNT1</t>
  </si>
  <si>
    <t>EPHS103091-1A</t>
  </si>
  <si>
    <t>HS:RELN</t>
  </si>
  <si>
    <t>Reelin</t>
  </si>
  <si>
    <t>EAHS-431Z:B06</t>
  </si>
  <si>
    <t>WNT10A</t>
  </si>
  <si>
    <t>EPHS108869-1A</t>
  </si>
  <si>
    <t>HS:RGS2</t>
  </si>
  <si>
    <t>NM_002923</t>
  </si>
  <si>
    <t>RGS2</t>
  </si>
  <si>
    <t>Regulator of G-protein signaling 2, 24kDa</t>
  </si>
  <si>
    <t>EPHS101149-1A</t>
  </si>
  <si>
    <t>EAHS-431Z:B07</t>
  </si>
  <si>
    <t>WNT10B</t>
  </si>
  <si>
    <t>EPHS103090-1A</t>
  </si>
  <si>
    <t>HS:RING1</t>
  </si>
  <si>
    <t>NM_002931</t>
  </si>
  <si>
    <t>RING1</t>
  </si>
  <si>
    <t>Ring finger protein 1</t>
  </si>
  <si>
    <t>EPHS112384-1A</t>
  </si>
  <si>
    <t>EAHS-431Z:B08</t>
  </si>
  <si>
    <t>WNT5A</t>
  </si>
  <si>
    <t>EPHS110341-1A</t>
  </si>
  <si>
    <t>HS:RIPK2</t>
  </si>
  <si>
    <t>NM_003821</t>
  </si>
  <si>
    <t>Receptor-interacting serine-threonine kinase 2</t>
  </si>
  <si>
    <t>EAHS-431Z:B09</t>
  </si>
  <si>
    <t>WNT6</t>
  </si>
  <si>
    <t>EPHS108868-1A</t>
  </si>
  <si>
    <t>HS:RNF2</t>
  </si>
  <si>
    <t>NM_007212</t>
  </si>
  <si>
    <t>RNF2</t>
  </si>
  <si>
    <t>Ring finger protein 2</t>
  </si>
  <si>
    <t>EPHS101143-1A</t>
  </si>
  <si>
    <t>EAHS-431Z:B10</t>
  </si>
  <si>
    <t>WNT9A</t>
  </si>
  <si>
    <t>EPHS101340-1A</t>
  </si>
  <si>
    <t>HS:RORA</t>
  </si>
  <si>
    <t>NM_134262</t>
  </si>
  <si>
    <t>RAR-related orphan receptor A</t>
  </si>
  <si>
    <t>EAHS-431Z:B11</t>
  </si>
  <si>
    <t>HS:RPL39</t>
  </si>
  <si>
    <t>RPL39</t>
  </si>
  <si>
    <t>Ribosomal protein L39</t>
  </si>
  <si>
    <t>EAHS-431Z:B12</t>
  </si>
  <si>
    <t>HS:RPP21</t>
  </si>
  <si>
    <t>RPP21</t>
  </si>
  <si>
    <t>Ribonuclease P/MRP 21kDa subunit</t>
  </si>
  <si>
    <t>EAHS-511Z</t>
  </si>
  <si>
    <t>EAHS-511Z:A01</t>
  </si>
  <si>
    <t>HS:RUNX1</t>
  </si>
  <si>
    <t>NM_001122607</t>
  </si>
  <si>
    <t>RUNX1</t>
  </si>
  <si>
    <t>Runt-related transcription factor 1</t>
  </si>
  <si>
    <t>EPHS109546-1A</t>
  </si>
  <si>
    <t>EAHS-511Z:A02</t>
  </si>
  <si>
    <t>HS:RUNX2</t>
  </si>
  <si>
    <t>NM_004348</t>
  </si>
  <si>
    <t>RUNX2</t>
  </si>
  <si>
    <t>Runt-related transcription factor 2</t>
  </si>
  <si>
    <t>EPHS112520-1A</t>
  </si>
  <si>
    <t>EAHS-511Z:A03</t>
  </si>
  <si>
    <t>HS:RUNX3</t>
  </si>
  <si>
    <t>NM_004350</t>
  </si>
  <si>
    <t>Runt-related transcription factor 3</t>
  </si>
  <si>
    <t>EAHS-511Z:A04</t>
  </si>
  <si>
    <t>HS:SCARA3</t>
  </si>
  <si>
    <t>NM_182826</t>
  </si>
  <si>
    <t>SCARA3</t>
  </si>
  <si>
    <t>Scavenger receptor class A, member 3</t>
  </si>
  <si>
    <t>EPHS113731-1A</t>
  </si>
  <si>
    <t>EAHS-511Z:A05</t>
  </si>
  <si>
    <t>HS:SEH1L</t>
  </si>
  <si>
    <t>NM_031216</t>
  </si>
  <si>
    <t>SEH1L</t>
  </si>
  <si>
    <t>SEH1-like (S. cerevisiae)</t>
  </si>
  <si>
    <t>EPHS106528-1A</t>
  </si>
  <si>
    <t>EAHS-511Z:A06</t>
  </si>
  <si>
    <t>HS:SENP2</t>
  </si>
  <si>
    <t>NM_021627</t>
  </si>
  <si>
    <t>SUMO1/sentrin/SMT3 specific peptidase 2</t>
  </si>
  <si>
    <t>EAHS-511Z:A07</t>
  </si>
  <si>
    <t>HS:SFN</t>
  </si>
  <si>
    <t>EAHS-511Z:A08</t>
  </si>
  <si>
    <t>HS:SFRP1</t>
  </si>
  <si>
    <t>NM_003012</t>
  </si>
  <si>
    <t>Secreted frizzled-related protein 1</t>
  </si>
  <si>
    <t>EAHS-511Z:A09</t>
  </si>
  <si>
    <t>HS:SFRP2</t>
  </si>
  <si>
    <t>NM_003013</t>
  </si>
  <si>
    <t>Secreted frizzled-related protein 2</t>
  </si>
  <si>
    <t>EAHS-511Z:A10</t>
  </si>
  <si>
    <t>HS:SFRP4</t>
  </si>
  <si>
    <t>NM_003014</t>
  </si>
  <si>
    <t>Secreted frizzled-related protein 4</t>
  </si>
  <si>
    <t>EAHS-511Z:A11</t>
  </si>
  <si>
    <t>HS:SFRP5</t>
  </si>
  <si>
    <t>NM_003015</t>
  </si>
  <si>
    <t>Secreted frizzled-related protein 5</t>
  </si>
  <si>
    <t>EAHS-511Z:A12</t>
  </si>
  <si>
    <t>HS:SLC5A8</t>
  </si>
  <si>
    <t>NM_145913</t>
  </si>
  <si>
    <t>Solute carrier family 5 (iodide transporter), member 8</t>
  </si>
  <si>
    <t>EAHS-511Z:B01</t>
  </si>
  <si>
    <t>HS:SLIT2</t>
  </si>
  <si>
    <t>EAHS-511Z:B02</t>
  </si>
  <si>
    <t>HS:SMAD1</t>
  </si>
  <si>
    <t>NM_005900</t>
  </si>
  <si>
    <t>SMAD family member 1</t>
  </si>
  <si>
    <t>EAHS-511Z:B03</t>
  </si>
  <si>
    <t>HS:SMAD2</t>
  </si>
  <si>
    <t>NM_001003652</t>
  </si>
  <si>
    <t>SMAD family member 2</t>
  </si>
  <si>
    <t>EAHS-511Z:B04</t>
  </si>
  <si>
    <t>HS:SMAD3</t>
  </si>
  <si>
    <t>NM_005902</t>
  </si>
  <si>
    <t>SMAD family member 3</t>
  </si>
  <si>
    <t>EAHS-511Z:B05</t>
  </si>
  <si>
    <t>HS:SMAD4</t>
  </si>
  <si>
    <t>NM_005359</t>
  </si>
  <si>
    <t>SMAD family member 4</t>
  </si>
  <si>
    <t>EAHS-511Z:B06</t>
  </si>
  <si>
    <t>HS:SMAD6</t>
  </si>
  <si>
    <t>NR_027654</t>
  </si>
  <si>
    <t>SMAD family member 6</t>
  </si>
  <si>
    <t>EAHS-511Z:B07</t>
  </si>
  <si>
    <t>HS:SMS</t>
  </si>
  <si>
    <t>SMS</t>
  </si>
  <si>
    <t>Spermine synthase</t>
  </si>
  <si>
    <t>EAHS-511Z:B08</t>
  </si>
  <si>
    <t>SOX2</t>
  </si>
  <si>
    <t>EPHS110722-1A</t>
  </si>
  <si>
    <t>HS:SNW1</t>
  </si>
  <si>
    <t>NM_003201</t>
  </si>
  <si>
    <t>SNW1</t>
  </si>
  <si>
    <t>SNW domain containing 1</t>
  </si>
  <si>
    <t>EPHS101632-1A</t>
  </si>
  <si>
    <t>EAHS-511Z:B09</t>
  </si>
  <si>
    <t>STAT1</t>
  </si>
  <si>
    <t>EPHS108767-1A</t>
  </si>
  <si>
    <t>HS:SOCS1</t>
  </si>
  <si>
    <t>NM_003745</t>
  </si>
  <si>
    <t>Suppressor of cytokine signaling 1</t>
  </si>
  <si>
    <t>EAHS-511Z:B10</t>
  </si>
  <si>
    <t>STAT3</t>
  </si>
  <si>
    <t>EPHS106011-1A</t>
  </si>
  <si>
    <t>HS:SOCS2</t>
  </si>
  <si>
    <t>NM_003877</t>
  </si>
  <si>
    <t>Suppressor of cytokine signaling 2</t>
  </si>
  <si>
    <t>EAHS-511Z:B11</t>
  </si>
  <si>
    <t>HS:SOCS3</t>
  </si>
  <si>
    <t>NM_003955</t>
  </si>
  <si>
    <t>Suppressor of cytokine signaling 3</t>
  </si>
  <si>
    <t>EAHS-511Z:B12</t>
  </si>
  <si>
    <t>HS:SOD1</t>
  </si>
  <si>
    <t>NM_000454</t>
  </si>
  <si>
    <t>SOD1</t>
  </si>
  <si>
    <t>Superoxide dismutase 1, soluble</t>
  </si>
  <si>
    <t>EPHS109517-1A</t>
  </si>
  <si>
    <t>EAHS-521Z</t>
  </si>
  <si>
    <t>EAHS-521Z:A01</t>
  </si>
  <si>
    <t>HS:SORBS3</t>
  </si>
  <si>
    <t>SORBS3</t>
  </si>
  <si>
    <t>Sorbin and SH3 domain containing 3</t>
  </si>
  <si>
    <t>EAHS-521Z:A02</t>
  </si>
  <si>
    <t>HS:SOX17</t>
  </si>
  <si>
    <t>NM_022454</t>
  </si>
  <si>
    <t>SRY (sex determining region Y)-box 17</t>
  </si>
  <si>
    <t>EAHS-521Z:A03</t>
  </si>
  <si>
    <t>HS:SOX2</t>
  </si>
  <si>
    <t>NM_003106</t>
  </si>
  <si>
    <t>SRY (sex determining region Y)-box 2</t>
  </si>
  <si>
    <t>EAHS-521Z:A04</t>
  </si>
  <si>
    <t>HS:SPARC</t>
  </si>
  <si>
    <t>NM_003118</t>
  </si>
  <si>
    <t>Secreted protein, acidic, cysteine-rich (osteonectin)</t>
  </si>
  <si>
    <t>EAHS-521Z:A05</t>
  </si>
  <si>
    <t>HS:SPOCK2</t>
  </si>
  <si>
    <t>NM_014767</t>
  </si>
  <si>
    <t>Sparc/osteonectin, cwcv and kazal-like domains proteoglycan (testican) 2</t>
  </si>
  <si>
    <t>EAHS-521Z:A06</t>
  </si>
  <si>
    <t>HS:STAT1</t>
  </si>
  <si>
    <t>NM_139266</t>
  </si>
  <si>
    <t>Signal transducer and activator of transcription 1, 91kDa</t>
  </si>
  <si>
    <t>EAHS-521Z:A07</t>
  </si>
  <si>
    <t>HS:STAT3</t>
  </si>
  <si>
    <t>NM_213662</t>
  </si>
  <si>
    <t>Signal transducer and activator of transcription 3 (acute-phase response factor)</t>
  </si>
  <si>
    <t>EAHS-521Z:A08</t>
  </si>
  <si>
    <t>HS:STAT5A</t>
  </si>
  <si>
    <t>NM_003152</t>
  </si>
  <si>
    <t>STAT5A</t>
  </si>
  <si>
    <t>Signal transducer and activator of transcription 5A</t>
  </si>
  <si>
    <t>EPHS106010-1A</t>
  </si>
  <si>
    <t>EAHS-521Z:A09</t>
  </si>
  <si>
    <t>HS:SUZ12</t>
  </si>
  <si>
    <t>NM_015355</t>
  </si>
  <si>
    <t>SUZ12</t>
  </si>
  <si>
    <t>Suppressor of zeste 12 homolog (Drosophila)</t>
  </si>
  <si>
    <t>EPHS105889-1A</t>
  </si>
  <si>
    <t>EAHS-521Z:A10</t>
  </si>
  <si>
    <t>HS:TBK1</t>
  </si>
  <si>
    <t>NM_013254</t>
  </si>
  <si>
    <t>TANK-binding kinase 1</t>
  </si>
  <si>
    <t>EAHS-521Z:A11</t>
  </si>
  <si>
    <t>HS:TBX21</t>
  </si>
  <si>
    <t>NM_013351</t>
  </si>
  <si>
    <t>T-box 21</t>
  </si>
  <si>
    <t>EAHS-521Z:A12</t>
  </si>
  <si>
    <t>HS:TCF21</t>
  </si>
  <si>
    <t>NM_003206</t>
  </si>
  <si>
    <t>Transcription factor 21</t>
  </si>
  <si>
    <t>EAHS-521Z:B01</t>
  </si>
  <si>
    <t>HS:TERT</t>
  </si>
  <si>
    <t>TERT</t>
  </si>
  <si>
    <t>Telomerase reverse transcriptase</t>
  </si>
  <si>
    <t>EAHS-521Z:B02</t>
  </si>
  <si>
    <t>HS:TFAM</t>
  </si>
  <si>
    <t>TFAM</t>
  </si>
  <si>
    <t>Transcription factor A, mitochondrial</t>
  </si>
  <si>
    <t>EAHS-521Z:B03</t>
  </si>
  <si>
    <t>HS:TGFB1</t>
  </si>
  <si>
    <t>NM_000660</t>
  </si>
  <si>
    <t>Transforming growth factor, beta 1</t>
  </si>
  <si>
    <t>EAHS-521Z:B04</t>
  </si>
  <si>
    <t>HS:TGFB2</t>
  </si>
  <si>
    <t>NM_003238</t>
  </si>
  <si>
    <t>Transforming growth factor, beta 2</t>
  </si>
  <si>
    <t>EAHS-521Z:B05</t>
  </si>
  <si>
    <t>HS:TGFB3</t>
  </si>
  <si>
    <t>NM_003239</t>
  </si>
  <si>
    <t>Transforming growth factor, beta 3</t>
  </si>
  <si>
    <t>EAHS-521Z:B06</t>
  </si>
  <si>
    <t>HS:TGFBR1</t>
  </si>
  <si>
    <t>NM_004612</t>
  </si>
  <si>
    <t>Transforming growth factor, beta receptor 1</t>
  </si>
  <si>
    <t>EAHS-521Z:B07</t>
  </si>
  <si>
    <t>HS:TGFBR2</t>
  </si>
  <si>
    <t>NM_003242</t>
  </si>
  <si>
    <t>Transforming growth factor, beta receptor II (70/80kDa)</t>
  </si>
  <si>
    <t>EAHS-521Z:B08</t>
  </si>
  <si>
    <t>HS:TGIF1</t>
  </si>
  <si>
    <t>NM_003244</t>
  </si>
  <si>
    <t>TGFB-induced factor homeobox 1</t>
  </si>
  <si>
    <t>EAHS-521Z:B09</t>
  </si>
  <si>
    <t>HS:THBD</t>
  </si>
  <si>
    <t>NM_000361</t>
  </si>
  <si>
    <t>Thrombomodulin</t>
  </si>
  <si>
    <t>EAHS-521Z:B10</t>
  </si>
  <si>
    <t>TYK2</t>
  </si>
  <si>
    <t>EPHS107028-1A</t>
  </si>
  <si>
    <t>HS:THBS1</t>
  </si>
  <si>
    <t>EAHS-521Z:B11</t>
  </si>
  <si>
    <t>HS:THY1</t>
  </si>
  <si>
    <t>NM_006288</t>
  </si>
  <si>
    <t>THY1</t>
  </si>
  <si>
    <t>Thy-1 cell surface antigen</t>
  </si>
  <si>
    <t>EPHS102808-1A</t>
  </si>
  <si>
    <t>EAHS-521Z:B12</t>
  </si>
  <si>
    <t>HS:TIMP2</t>
  </si>
  <si>
    <t>NM_003255</t>
  </si>
  <si>
    <t>TIMP metallopeptidase inhibitor 2</t>
  </si>
  <si>
    <t>EAHS-531Z</t>
  </si>
  <si>
    <t>EAHS-531Z:A01</t>
  </si>
  <si>
    <t>HS:TIMP3</t>
  </si>
  <si>
    <t>NM_000362</t>
  </si>
  <si>
    <t>TIMP metallopeptidase inhibitor 3</t>
  </si>
  <si>
    <t>EAHS-531Z:A02</t>
  </si>
  <si>
    <t>HS:TLE1</t>
  </si>
  <si>
    <t>NM_005077</t>
  </si>
  <si>
    <t>Transducin-like enhancer of split 1 (E(sp1) homolog, Drosophila)</t>
  </si>
  <si>
    <t>EAHS-531Z:A03</t>
  </si>
  <si>
    <t>HS:TLR2</t>
  </si>
  <si>
    <t>NM_003264</t>
  </si>
  <si>
    <t>Toll-like receptor 2</t>
  </si>
  <si>
    <t>EAHS-531Z:A04</t>
  </si>
  <si>
    <t>HS:TLR5</t>
  </si>
  <si>
    <t>NM_003268</t>
  </si>
  <si>
    <t>Toll-like receptor 5</t>
  </si>
  <si>
    <t>EAHS-531Z:A05</t>
  </si>
  <si>
    <t>HS:TMEFF2</t>
  </si>
  <si>
    <t>NM_016192</t>
  </si>
  <si>
    <t>Transmembrane protein with EGF-like and two follistatin-like domains 2</t>
  </si>
  <si>
    <t>EAHS-531Z:A06</t>
  </si>
  <si>
    <t>HS:TNFRSF10A</t>
  </si>
  <si>
    <t>NM_003844</t>
  </si>
  <si>
    <t>Tumor necrosis factor receptor superfamily, member 10a</t>
  </si>
  <si>
    <t>EAHS-531Z:A07</t>
  </si>
  <si>
    <t>HS:TNFRSF10C</t>
  </si>
  <si>
    <t>EAHS-531Z:A08</t>
  </si>
  <si>
    <t>HS:TNFRSF10D</t>
  </si>
  <si>
    <t>NM_003840</t>
  </si>
  <si>
    <t>Tumor necrosis factor receptor superfamily, member 10d, decoy with truncated death domain</t>
  </si>
  <si>
    <t>EAHS-531Z:A09</t>
  </si>
  <si>
    <t>HS:TNFRSF21</t>
  </si>
  <si>
    <t>NM_014452</t>
  </si>
  <si>
    <t>Tumor necrosis factor receptor superfamily, member 21</t>
  </si>
  <si>
    <t>EAHS-531Z:A10</t>
  </si>
  <si>
    <t>HS:TNFRSF25</t>
  </si>
  <si>
    <t>NM_148970</t>
  </si>
  <si>
    <t>Tumor necrosis factor receptor superfamily, member 25</t>
  </si>
  <si>
    <t>EAHS-531Z:A11</t>
  </si>
  <si>
    <t>HS:TNFSF11</t>
  </si>
  <si>
    <t>NM_003701</t>
  </si>
  <si>
    <t>Tumor necrosis factor (ligand) superfamily, member 11</t>
  </si>
  <si>
    <t>EAHS-531Z:A12</t>
  </si>
  <si>
    <t>HS:TOLLIP</t>
  </si>
  <si>
    <t>NM_019009</t>
  </si>
  <si>
    <t>Toll interacting protein</t>
  </si>
  <si>
    <t>EAHS-531Z:B01</t>
  </si>
  <si>
    <t>HS:TP53</t>
  </si>
  <si>
    <t>NM_018081</t>
  </si>
  <si>
    <t>Tumor protein p53</t>
  </si>
  <si>
    <t>EAHS-531Z:B02</t>
  </si>
  <si>
    <t>HS:TP53INP1</t>
  </si>
  <si>
    <t>NM_033285</t>
  </si>
  <si>
    <t>Tumor protein p53 inducible nuclear protein 1</t>
  </si>
  <si>
    <t>EAHS-531Z:B03</t>
  </si>
  <si>
    <t>HS:TP73</t>
  </si>
  <si>
    <t>EAHS-531Z:B04</t>
  </si>
  <si>
    <t>HS:TPM1</t>
  </si>
  <si>
    <t>NM_001018008</t>
  </si>
  <si>
    <t>Tropomyosin 1 (alpha)</t>
  </si>
  <si>
    <t>EAHS-531Z:B05</t>
  </si>
  <si>
    <t>HS:TRAF2</t>
  </si>
  <si>
    <t>NM_021138</t>
  </si>
  <si>
    <t>TRAF2</t>
  </si>
  <si>
    <t>TNF receptor-associated factor 2</t>
  </si>
  <si>
    <t>EPHS114776-1A</t>
  </si>
  <si>
    <t>EAHS-531Z:B06</t>
  </si>
  <si>
    <t>HS:TRAF6</t>
  </si>
  <si>
    <t>NM_145803</t>
  </si>
  <si>
    <t>TNF receptor-associated factor 6</t>
  </si>
  <si>
    <t>EAHS-531Z:B07</t>
  </si>
  <si>
    <t>HS:TRIM27</t>
  </si>
  <si>
    <t>NM_006510</t>
  </si>
  <si>
    <t>TRIM27</t>
  </si>
  <si>
    <t>Tripartite motif containing 27</t>
  </si>
  <si>
    <t>EPHS112301-1A</t>
  </si>
  <si>
    <t>EAHS-531Z:B08</t>
  </si>
  <si>
    <t>HS:TSPAN13</t>
  </si>
  <si>
    <t>NM_014399</t>
  </si>
  <si>
    <t>TSPAN13</t>
  </si>
  <si>
    <t>Tetraspanin 13</t>
  </si>
  <si>
    <t>EPHS112991-1A</t>
  </si>
  <si>
    <t>EAHS-531Z:B09</t>
  </si>
  <si>
    <t>HS:TYK2</t>
  </si>
  <si>
    <t>NM_003331</t>
  </si>
  <si>
    <t>Tyrosine kinase 2</t>
  </si>
  <si>
    <t>EAHS-531Z:B10</t>
  </si>
  <si>
    <t>HS:UBE2G2</t>
  </si>
  <si>
    <t>NM_182688</t>
  </si>
  <si>
    <t>UBE2G2</t>
  </si>
  <si>
    <t>Ubiquitin-conjugating enzyme E2G 2</t>
  </si>
  <si>
    <t>EPHS109605-1A</t>
  </si>
  <si>
    <t>EAHS-531Z:B11</t>
  </si>
  <si>
    <t>HS:UBE2N</t>
  </si>
  <si>
    <t>NM_003348</t>
  </si>
  <si>
    <t>Ubiquitin-conjugating enzyme E2N</t>
  </si>
  <si>
    <t>EAHS-531Z:B12</t>
  </si>
  <si>
    <t>HS:UBE2V1</t>
  </si>
  <si>
    <t>NM_001032288</t>
  </si>
  <si>
    <t>Ubiquitin-conjugating enzyme E2 variant 1</t>
  </si>
  <si>
    <t>EAHS-541Z</t>
  </si>
  <si>
    <t>EAHS-541Z:A01</t>
  </si>
  <si>
    <t>HS:UCHL1</t>
  </si>
  <si>
    <t>NM_004181</t>
  </si>
  <si>
    <t>Ubiquitin carboxyl-terminal esterase L1 (ubiquitin thiolesterase)</t>
  </si>
  <si>
    <t>EAHS-541Z:A02</t>
  </si>
  <si>
    <t>HS:UNG</t>
  </si>
  <si>
    <t>NM_003362</t>
  </si>
  <si>
    <t>Uracil-DNA glycosylase</t>
  </si>
  <si>
    <t>EAHS-541Z:A03</t>
  </si>
  <si>
    <t>HS:VHL</t>
  </si>
  <si>
    <t>NM_198156</t>
  </si>
  <si>
    <t>VHL</t>
  </si>
  <si>
    <t>Von Hippel-Lindau tumor suppressor</t>
  </si>
  <si>
    <t>EPHS110036-1A</t>
  </si>
  <si>
    <t>EAHS-541Z:A04</t>
  </si>
  <si>
    <t>HS:WIF1</t>
  </si>
  <si>
    <t>NM_007191</t>
  </si>
  <si>
    <t>WNT inhibitory factor 1</t>
  </si>
  <si>
    <t>EAHS-541Z:A05</t>
  </si>
  <si>
    <t>HS:WNT1</t>
  </si>
  <si>
    <t>NM_005430</t>
  </si>
  <si>
    <t>Wingless-type MMTV integration site family, member 1</t>
  </si>
  <si>
    <t>EAHS-541Z:A06</t>
  </si>
  <si>
    <t>HS:WNT10A</t>
  </si>
  <si>
    <t>NM_025216</t>
  </si>
  <si>
    <t>Wingless-type MMTV integration site family, member 10A</t>
  </si>
  <si>
    <t>EAHS-541Z:A07</t>
  </si>
  <si>
    <t>HS:WNT10B</t>
  </si>
  <si>
    <t>NM_003394</t>
  </si>
  <si>
    <t>Wingless-type MMTV integration site family, member 10B</t>
  </si>
  <si>
    <t>EAHS-541Z:A08</t>
  </si>
  <si>
    <t>HS:WNT5A</t>
  </si>
  <si>
    <t>NM_003392</t>
  </si>
  <si>
    <t>Wingless-type MMTV integration site family, member 5A</t>
  </si>
  <si>
    <t>EAHS-541Z:A09</t>
  </si>
  <si>
    <t>HS:WNT6</t>
  </si>
  <si>
    <t>NM_006522</t>
  </si>
  <si>
    <t>Wingless-type MMTV integration site family, member 6</t>
  </si>
  <si>
    <t>EAHS-541Z:A10</t>
  </si>
  <si>
    <t>HS:WNT9A</t>
  </si>
  <si>
    <t>NM_003395</t>
  </si>
  <si>
    <t>Wingless-type MMTV integration site family, member 9A</t>
  </si>
  <si>
    <t>EAHS-541Z:A11</t>
  </si>
  <si>
    <t>HS:WT1</t>
  </si>
  <si>
    <t>NM_024426</t>
  </si>
  <si>
    <t>Wilms tumor 1</t>
  </si>
  <si>
    <t>EAHS-541Z:A12</t>
  </si>
  <si>
    <t>HS:XPC</t>
  </si>
  <si>
    <t>NR_027299</t>
  </si>
  <si>
    <t>Xeroderma pigmentosum, complementation group C</t>
  </si>
  <si>
    <t>EAHS-541Z:B01</t>
  </si>
  <si>
    <t>HS:XRCC1</t>
  </si>
  <si>
    <t>NM_006297</t>
  </si>
  <si>
    <t>X-ray repair complementing defective repair in Chinese hamster cells 1</t>
  </si>
  <si>
    <t>EAHS-541Z:B02</t>
  </si>
  <si>
    <t>HS:YES1</t>
  </si>
  <si>
    <t>NM_005433</t>
  </si>
  <si>
    <t>YES1</t>
  </si>
  <si>
    <t>V-yes-1 Yamaguchi sarcoma viral oncogene homolog 1</t>
  </si>
  <si>
    <t>EPHS106481-1A</t>
  </si>
  <si>
    <t>EAHS-541Z:B03</t>
  </si>
  <si>
    <t>HS:ZNF185</t>
  </si>
  <si>
    <t>NM_007150</t>
  </si>
  <si>
    <t>Zinc finger protein 185 (LIM domain)</t>
  </si>
  <si>
    <t>EAHS-541Z:B04</t>
  </si>
  <si>
    <t>EAHS-541Z:B05</t>
  </si>
  <si>
    <t>EAHS-541Z:B06</t>
  </si>
  <si>
    <t>EAHS-541Z:B07</t>
  </si>
  <si>
    <t>EAHS-541Z:B08</t>
  </si>
  <si>
    <t>EAHS-541Z:B09</t>
  </si>
  <si>
    <t>EAHS-541Z:B10</t>
  </si>
  <si>
    <t>MM:Abcb1a</t>
  </si>
  <si>
    <t>NM_011076</t>
  </si>
  <si>
    <t>Abcb1a</t>
  </si>
  <si>
    <t>ATP-binding cassette, sub-family B (MDR/TAP), member 1A</t>
  </si>
  <si>
    <t>EPMM108340-1A</t>
  </si>
  <si>
    <t>EAHS-541Z:B11</t>
  </si>
  <si>
    <t>MM:Ada</t>
  </si>
  <si>
    <t>NM_007398</t>
  </si>
  <si>
    <t>Ada</t>
  </si>
  <si>
    <t>EPMM106802-1A</t>
  </si>
  <si>
    <t>EAHS-541Z:B12</t>
  </si>
  <si>
    <t>MM:Adam17</t>
  </si>
  <si>
    <t>NM_009615</t>
  </si>
  <si>
    <t>Adam17</t>
  </si>
  <si>
    <t>A disintegrin and metallopeptidase domain 17</t>
  </si>
  <si>
    <t>EPMM102402-1A</t>
  </si>
  <si>
    <t>EAHS-551Z</t>
  </si>
  <si>
    <t>EAHS-551Z:A01</t>
  </si>
  <si>
    <t>MM:Adamts18</t>
  </si>
  <si>
    <t>NM_172466</t>
  </si>
  <si>
    <t>Adamts18</t>
  </si>
  <si>
    <t>A disintegrin-like and metallopeptidase (reprolysin type) with thrombospondin type 1 motif, 18</t>
  </si>
  <si>
    <t>EPMM111165-1A</t>
  </si>
  <si>
    <t>EAHS-551Z:A02</t>
  </si>
  <si>
    <t>MM:Adra1b</t>
  </si>
  <si>
    <t>NM_007416</t>
  </si>
  <si>
    <t>Adra1b</t>
  </si>
  <si>
    <t>Adrenergic receptor, alpha 1b</t>
  </si>
  <si>
    <t>EPMM101461-1A</t>
  </si>
  <si>
    <t>EAHS-551Z:A03</t>
  </si>
  <si>
    <t>MM:Aff1</t>
  </si>
  <si>
    <t>NM_133919</t>
  </si>
  <si>
    <t>Aff1</t>
  </si>
  <si>
    <t>EPMM108692-1A</t>
  </si>
  <si>
    <t>EAHS-551Z:A04</t>
  </si>
  <si>
    <t>MM:Akap12</t>
  </si>
  <si>
    <t>NM_031185</t>
  </si>
  <si>
    <t>Akap12</t>
  </si>
  <si>
    <t>A kinase (PRKA) anchor protein (gravin) 12</t>
  </si>
  <si>
    <t>EPMM100679-1A</t>
  </si>
  <si>
    <t>EAHS-551Z:A05</t>
  </si>
  <si>
    <t>MM:Anxa5</t>
  </si>
  <si>
    <t>NM_009673</t>
  </si>
  <si>
    <t>Anxa5</t>
  </si>
  <si>
    <t>Annexin A5</t>
  </si>
  <si>
    <t>EPMM107027-1A</t>
  </si>
  <si>
    <t>EAHS-551Z:A06</t>
  </si>
  <si>
    <t>MM:Apaf1</t>
  </si>
  <si>
    <t>NM_009684</t>
  </si>
  <si>
    <t>Apaf1</t>
  </si>
  <si>
    <t>EPMM101120-1A</t>
  </si>
  <si>
    <t>EAHS-551Z:A07</t>
  </si>
  <si>
    <t>MM:Apc</t>
  </si>
  <si>
    <t>NM_007462</t>
  </si>
  <si>
    <t>Apc</t>
  </si>
  <si>
    <t>Adenomatosis polyposis coli</t>
  </si>
  <si>
    <t>EPMM105255-1A</t>
  </si>
  <si>
    <t>EAHS-551Z:A08</t>
  </si>
  <si>
    <t>MM:Apex1</t>
  </si>
  <si>
    <t>NM_009687</t>
  </si>
  <si>
    <t>Apex1</t>
  </si>
  <si>
    <t>Apurinic/apyrimidinic endonuclease 1</t>
  </si>
  <si>
    <t>EPMM103429-1A</t>
  </si>
  <si>
    <t>EAHS-551Z:A09</t>
  </si>
  <si>
    <t>MM:App</t>
  </si>
  <si>
    <t>NM_007471</t>
  </si>
  <si>
    <t>App</t>
  </si>
  <si>
    <t>EPMM104508-1A</t>
  </si>
  <si>
    <t>EAHS-551Z:A10</t>
  </si>
  <si>
    <t>MM:Asxl1</t>
  </si>
  <si>
    <t>NM_001039939</t>
  </si>
  <si>
    <t>Asxl1</t>
  </si>
  <si>
    <t>EPMM106714-1A</t>
  </si>
  <si>
    <t>EAHS-551Z:A11</t>
  </si>
  <si>
    <t>MM:Asxl2</t>
  </si>
  <si>
    <t>NM_172421</t>
  </si>
  <si>
    <t>Asxl2</t>
  </si>
  <si>
    <t>EPMM102348-1A</t>
  </si>
  <si>
    <t>EAHS-551Z:A12</t>
  </si>
  <si>
    <t>MM:Atf2</t>
  </si>
  <si>
    <t>NM_009715</t>
  </si>
  <si>
    <t>Atf2</t>
  </si>
  <si>
    <t>EPMM106301-1A</t>
  </si>
  <si>
    <t>EAHS-551Z:B01</t>
  </si>
  <si>
    <t>MM:Atm</t>
  </si>
  <si>
    <t>NM_001081152</t>
  </si>
  <si>
    <t>Atm</t>
  </si>
  <si>
    <t>Ataxia telangiectasia mutated homolog (human)</t>
  </si>
  <si>
    <t>EPMM111516-1A</t>
  </si>
  <si>
    <t>EAHS-551Z:B02</t>
  </si>
  <si>
    <t>MM:Auts2</t>
  </si>
  <si>
    <t>NM_177047</t>
  </si>
  <si>
    <t>Auts2</t>
  </si>
  <si>
    <t>EPMM108919-1A</t>
  </si>
  <si>
    <t>EAHS-551Z:B03</t>
  </si>
  <si>
    <t>MM:Avp</t>
  </si>
  <si>
    <t>NM_009732</t>
  </si>
  <si>
    <t>Avp</t>
  </si>
  <si>
    <t>EPMM106595-1A</t>
  </si>
  <si>
    <t>EAHS-551Z:B04</t>
  </si>
  <si>
    <t>MM:Bad</t>
  </si>
  <si>
    <t>NM_007522</t>
  </si>
  <si>
    <t>Bad</t>
  </si>
  <si>
    <t>EPMM105620-1A</t>
  </si>
  <si>
    <t>EAHS-551Z:B05</t>
  </si>
  <si>
    <t>MM:Bambi</t>
  </si>
  <si>
    <t>NM_026505</t>
  </si>
  <si>
    <t>Bambi</t>
  </si>
  <si>
    <t>BMP and activin membrane-bound inhibitor, homolog (Xenopus laevis)</t>
  </si>
  <si>
    <t>EPMM105164-1A</t>
  </si>
  <si>
    <t>EAHS-551Z:B06</t>
  </si>
  <si>
    <t>MM:Bax</t>
  </si>
  <si>
    <t>NM_007527</t>
  </si>
  <si>
    <t>Bax</t>
  </si>
  <si>
    <t>Bcl2-associated X protein</t>
  </si>
  <si>
    <t>EPMM110054-1A</t>
  </si>
  <si>
    <t>EAHS-551Z:B07</t>
  </si>
  <si>
    <t>MM:Bcl10</t>
  </si>
  <si>
    <t>NM_009740</t>
  </si>
  <si>
    <t>Bcl10</t>
  </si>
  <si>
    <t>B-cell leukemia/lymphoma 10</t>
  </si>
  <si>
    <t>EPMM107470-1A</t>
  </si>
  <si>
    <t>EAHS-551Z:B08</t>
  </si>
  <si>
    <t>MM:Bcl2l11</t>
  </si>
  <si>
    <t>NM_207681</t>
  </si>
  <si>
    <t>Bcl2l11</t>
  </si>
  <si>
    <t>EPMM106570-1A</t>
  </si>
  <si>
    <t>EAHS-551Z:B09</t>
  </si>
  <si>
    <t>MM:Bcl3</t>
  </si>
  <si>
    <t>NM_033601</t>
  </si>
  <si>
    <t>Bcl3</t>
  </si>
  <si>
    <t>B-cell leukemia/lymphoma 3</t>
  </si>
  <si>
    <t>EPMM109822-1A</t>
  </si>
  <si>
    <t>EAHS-551Z:B10</t>
  </si>
  <si>
    <t>MM:Bclaf1</t>
  </si>
  <si>
    <t>NM_153787</t>
  </si>
  <si>
    <t>Bclaf1</t>
  </si>
  <si>
    <t>EPMM100723-1A</t>
  </si>
  <si>
    <t>EAHS-551Z:B11</t>
  </si>
  <si>
    <t>MM:Bdnf</t>
  </si>
  <si>
    <t>NM_001048142</t>
  </si>
  <si>
    <t>Bdnf</t>
  </si>
  <si>
    <t>Brain derived neurotrophic factor</t>
  </si>
  <si>
    <t>EPMM106439-1A</t>
  </si>
  <si>
    <t>EAHS-551Z:B12</t>
  </si>
  <si>
    <t>MM:Bid</t>
  </si>
  <si>
    <t>NM_007544</t>
  </si>
  <si>
    <t>Bid</t>
  </si>
  <si>
    <t>EPMM109563-1A</t>
  </si>
  <si>
    <t>EAHS-561Z</t>
  </si>
  <si>
    <t>EAHS-561Z:A01</t>
  </si>
  <si>
    <t>MM:Bik</t>
  </si>
  <si>
    <t>NM_007546</t>
  </si>
  <si>
    <t>Bik</t>
  </si>
  <si>
    <t>Bcl2-interacting killer</t>
  </si>
  <si>
    <t>EPMM104005-1A</t>
  </si>
  <si>
    <t>EAHS-561Z:A02</t>
  </si>
  <si>
    <t>MM:Birc2</t>
  </si>
  <si>
    <t>NM_007465</t>
  </si>
  <si>
    <t>Birc2</t>
  </si>
  <si>
    <t>Baculoviral IAP repeat-containing 2</t>
  </si>
  <si>
    <t>EPMM111290-1A</t>
  </si>
  <si>
    <t>EAHS-561Z:A03</t>
  </si>
  <si>
    <t>MM:Blm</t>
  </si>
  <si>
    <t>NM_007550</t>
  </si>
  <si>
    <t>Blm</t>
  </si>
  <si>
    <t>EPMM110188-1A</t>
  </si>
  <si>
    <t>EAHS-561Z:A04</t>
  </si>
  <si>
    <t>MM:Bmp2</t>
  </si>
  <si>
    <t>NM_007553</t>
  </si>
  <si>
    <t>Bmp2</t>
  </si>
  <si>
    <t>EPMM106629-1A</t>
  </si>
  <si>
    <t>EAHS-561Z:A05</t>
  </si>
  <si>
    <t>MM:Bmp3</t>
  </si>
  <si>
    <t>NM_173404</t>
  </si>
  <si>
    <t>Bmp3</t>
  </si>
  <si>
    <t>EPMM108670-1A</t>
  </si>
  <si>
    <t>EAHS-561Z:A06</t>
  </si>
  <si>
    <t>MM:Bmp4</t>
  </si>
  <si>
    <t>NM_007554</t>
  </si>
  <si>
    <t>Bmp4</t>
  </si>
  <si>
    <t>EPMM103407-1A</t>
  </si>
  <si>
    <t>EAHS-561Z:A07</t>
  </si>
  <si>
    <t>MM:Bmp6</t>
  </si>
  <si>
    <t>NM_007556</t>
  </si>
  <si>
    <t>Bmp6</t>
  </si>
  <si>
    <t>EPMM102943-1A</t>
  </si>
  <si>
    <t>EAHS-561Z:A08</t>
  </si>
  <si>
    <t>MM:Bnip3</t>
  </si>
  <si>
    <t>NM_009760</t>
  </si>
  <si>
    <t>Bnip3</t>
  </si>
  <si>
    <t>BCL2/adenovirus E1B interacting protein 3</t>
  </si>
  <si>
    <t>EPMM110512-1A</t>
  </si>
  <si>
    <t>EAHS-561Z:A09</t>
  </si>
  <si>
    <t>MM:Bnip3l</t>
  </si>
  <si>
    <t>NM_009761</t>
  </si>
  <si>
    <t>Bnip3l</t>
  </si>
  <si>
    <t>BCL2/adenovirus E1B interacting protein 3-like</t>
  </si>
  <si>
    <t>EPMM103549-1A</t>
  </si>
  <si>
    <t>EAHS-561Z:A10</t>
  </si>
  <si>
    <t>MM:Brca1</t>
  </si>
  <si>
    <t>NM_009764</t>
  </si>
  <si>
    <t>Brca1</t>
  </si>
  <si>
    <t>Breast cancer 1</t>
  </si>
  <si>
    <t>EPMM102092-1A</t>
  </si>
  <si>
    <t>EAHS-561Z:A11</t>
  </si>
  <si>
    <t>MM:Brca2</t>
  </si>
  <si>
    <t>NM_001081001</t>
  </si>
  <si>
    <t>Brca2</t>
  </si>
  <si>
    <t>Breast cancer 2</t>
  </si>
  <si>
    <t>EPMM109096-1A</t>
  </si>
  <si>
    <t>EAHS-561Z:A12</t>
  </si>
  <si>
    <t>MM:Brpf3</t>
  </si>
  <si>
    <t>NM_001081315</t>
  </si>
  <si>
    <t>Brpf3</t>
  </si>
  <si>
    <t>EPMM104778-1A</t>
  </si>
  <si>
    <t>EAHS-561Z:B01</t>
  </si>
  <si>
    <t>MM:Cadm1</t>
  </si>
  <si>
    <t>NM_207676</t>
  </si>
  <si>
    <t>Cadm1</t>
  </si>
  <si>
    <t>EPMM111490-1A</t>
  </si>
  <si>
    <t>EAHS-561Z:B02</t>
  </si>
  <si>
    <t>MM:Casp3</t>
  </si>
  <si>
    <t>NM_009810</t>
  </si>
  <si>
    <t>Casp3</t>
  </si>
  <si>
    <t>Caspase 3</t>
  </si>
  <si>
    <t>EPMM110753-1A</t>
  </si>
  <si>
    <t>EAHS-561Z:B03</t>
  </si>
  <si>
    <t>MM:Casp8</t>
  </si>
  <si>
    <t>NM_009812</t>
  </si>
  <si>
    <t>Casp8</t>
  </si>
  <si>
    <t>Caspase 8</t>
  </si>
  <si>
    <t>EPMM100168-1A</t>
  </si>
  <si>
    <t>EAHS-561Z:B04</t>
  </si>
  <si>
    <t>MM:Casp9</t>
  </si>
  <si>
    <t>NM_015733</t>
  </si>
  <si>
    <t>Casp9</t>
  </si>
  <si>
    <t>Caspase 9</t>
  </si>
  <si>
    <t>EPMM108188-1A</t>
  </si>
  <si>
    <t>EAHS-561Z:B05</t>
  </si>
  <si>
    <t>MM:Cblb</t>
  </si>
  <si>
    <t>NM_001033238</t>
  </si>
  <si>
    <t>Cblb</t>
  </si>
  <si>
    <t>Casitas B-lineage lymphoma b</t>
  </si>
  <si>
    <t>EPMM104463-1A</t>
  </si>
  <si>
    <t>EAHS-561Z:B06</t>
  </si>
  <si>
    <t>MM:Cbx2</t>
  </si>
  <si>
    <t>NM_007623</t>
  </si>
  <si>
    <t>Cbx2</t>
  </si>
  <si>
    <t>Chromobox homolog 2 (Drosophila Pc class)</t>
  </si>
  <si>
    <t>EPMM102281-1A</t>
  </si>
  <si>
    <t>EAHS-561Z:B07</t>
  </si>
  <si>
    <t>MM:Cbx4</t>
  </si>
  <si>
    <t>NM_007625</t>
  </si>
  <si>
    <t>Cbx4</t>
  </si>
  <si>
    <t>Chromobox homolog 4 (Drosophila Pc class)</t>
  </si>
  <si>
    <t>EPMM102284-1A</t>
  </si>
  <si>
    <t>EAHS-561Z:B08</t>
  </si>
  <si>
    <t>MM:Ccna1</t>
  </si>
  <si>
    <t>NM_007628</t>
  </si>
  <si>
    <t>Ccna1</t>
  </si>
  <si>
    <t>EPMM107074-1A</t>
  </si>
  <si>
    <t>EAHS-561Z:B09</t>
  </si>
  <si>
    <t>MM:Ccnb1</t>
  </si>
  <si>
    <t>NM_172301</t>
  </si>
  <si>
    <t>Ccnb1</t>
  </si>
  <si>
    <t>EPMM103216-1A</t>
  </si>
  <si>
    <t>EAHS-561Z:B10</t>
  </si>
  <si>
    <t>MM:Ccnd1</t>
  </si>
  <si>
    <t>NM_007631</t>
  </si>
  <si>
    <t>Ccnd1</t>
  </si>
  <si>
    <t>EPMM110590-1A</t>
  </si>
  <si>
    <t>EAHS-561Z:B11</t>
  </si>
  <si>
    <t>MM:Ccnd2</t>
  </si>
  <si>
    <t>NM_009829</t>
  </si>
  <si>
    <t>Ccnd2</t>
  </si>
  <si>
    <t>EPMM109606-1A</t>
  </si>
  <si>
    <t>EAHS-561Z:B12</t>
  </si>
  <si>
    <t>MM:Ccne1</t>
  </si>
  <si>
    <t>NM_007633</t>
  </si>
  <si>
    <t>Ccne1</t>
  </si>
  <si>
    <t>EPMM109995-1A</t>
  </si>
  <si>
    <t>EAHS-571Z</t>
  </si>
  <si>
    <t>EAHS-571Z:A01</t>
  </si>
  <si>
    <t>MM:Ccnf</t>
  </si>
  <si>
    <t>NM_007634</t>
  </si>
  <si>
    <t>Ccnf</t>
  </si>
  <si>
    <t>EPMM104665-1A</t>
  </si>
  <si>
    <t>EAHS-571Z:A02</t>
  </si>
  <si>
    <t>MM:Ccnh</t>
  </si>
  <si>
    <t>NM_023243</t>
  </si>
  <si>
    <t>Ccnh</t>
  </si>
  <si>
    <t>EPMM103146-1A</t>
  </si>
  <si>
    <t>EAHS-571Z:A03</t>
  </si>
  <si>
    <t>MM:Cd14</t>
  </si>
  <si>
    <t>NM_009841</t>
  </si>
  <si>
    <t>Cd14</t>
  </si>
  <si>
    <t>CD14 antigen</t>
  </si>
  <si>
    <t>EPMM105287-1A</t>
  </si>
  <si>
    <t>EAHS-571Z:A04</t>
  </si>
  <si>
    <t>MM:Cd47</t>
  </si>
  <si>
    <t>NM_010581</t>
  </si>
  <si>
    <t>Cd47</t>
  </si>
  <si>
    <t>CD47 antigen (Rh-related antigen, integrin-associated signal transducer)</t>
  </si>
  <si>
    <t>EPMM104459-1A</t>
  </si>
  <si>
    <t>EAHS-571Z:A05</t>
  </si>
  <si>
    <t>MM:Cd9</t>
  </si>
  <si>
    <t>NM_007657</t>
  </si>
  <si>
    <t>Cd9</t>
  </si>
  <si>
    <t>CD9 antigen</t>
  </si>
  <si>
    <t>EPMM109597-1A</t>
  </si>
  <si>
    <t>EAHS-571Z:A06</t>
  </si>
  <si>
    <t>MM:Cdh1</t>
  </si>
  <si>
    <t>NM_009864</t>
  </si>
  <si>
    <t>Cdh1</t>
  </si>
  <si>
    <t>Cadherin 1</t>
  </si>
  <si>
    <t>EPMM111111-1A</t>
  </si>
  <si>
    <t>EAHS-571Z:A07</t>
  </si>
  <si>
    <t>MM:Cdh13</t>
  </si>
  <si>
    <t>NM_019707</t>
  </si>
  <si>
    <t>Cdh13</t>
  </si>
  <si>
    <t>Cadherin 13</t>
  </si>
  <si>
    <t>EPMM111179-1A</t>
  </si>
  <si>
    <t>EAHS-571Z:A08</t>
  </si>
  <si>
    <t>MM:Cdh3</t>
  </si>
  <si>
    <t>NM_007665</t>
  </si>
  <si>
    <t>Cdh3</t>
  </si>
  <si>
    <t>Cadherin 3</t>
  </si>
  <si>
    <t>EPMM111109-1A</t>
  </si>
  <si>
    <t>EAHS-571Z:A09</t>
  </si>
  <si>
    <t>MM:Cdk2</t>
  </si>
  <si>
    <t>NM_183417</t>
  </si>
  <si>
    <t>Cdk2</t>
  </si>
  <si>
    <t>EPMM101278-1A</t>
  </si>
  <si>
    <t>EAHS-571Z:A10</t>
  </si>
  <si>
    <t>MM:Cdk4</t>
  </si>
  <si>
    <t>NM_001033262</t>
  </si>
  <si>
    <t>Cdk4</t>
  </si>
  <si>
    <t>EPMM101225-1A</t>
  </si>
  <si>
    <t>EAHS-571Z:A11</t>
  </si>
  <si>
    <t>MM:Cdk5rap1</t>
  </si>
  <si>
    <t>NM_025876</t>
  </si>
  <si>
    <t>Cdk5rap1</t>
  </si>
  <si>
    <t>EPMM106722-1A</t>
  </si>
  <si>
    <t>EAHS-571Z:A12</t>
  </si>
  <si>
    <t>MM:Cdkn1a</t>
  </si>
  <si>
    <t>NM_007669</t>
  </si>
  <si>
    <t>Cdkn1a</t>
  </si>
  <si>
    <t>Cyclin-dependent kinase inhibitor 1A (P21)</t>
  </si>
  <si>
    <t>EPMM104782-1A</t>
  </si>
  <si>
    <t>EAHS-571Z:B01</t>
  </si>
  <si>
    <t>MM:Cdkn1b</t>
  </si>
  <si>
    <t>NM_009875</t>
  </si>
  <si>
    <t>Cdkn1b</t>
  </si>
  <si>
    <t>Cyclin-dependent kinase inhibitor 1B</t>
  </si>
  <si>
    <t>EPMM109627-1A</t>
  </si>
  <si>
    <t>EAHS-571Z:B02</t>
  </si>
  <si>
    <t>MM:Cdkn1c</t>
  </si>
  <si>
    <t>NM_009876</t>
  </si>
  <si>
    <t>Cdkn1c</t>
  </si>
  <si>
    <t>Cyclin-dependent kinase inhibitor 1C (P57)</t>
  </si>
  <si>
    <t>EPMM110574-1A</t>
  </si>
  <si>
    <t>EAHS-571Z:B03</t>
  </si>
  <si>
    <t>MM:Cdkn2a</t>
  </si>
  <si>
    <t>NM_009877</t>
  </si>
  <si>
    <t>Cdkn2a</t>
  </si>
  <si>
    <t>Cyclin-dependent kinase inhibitor 2A</t>
  </si>
  <si>
    <t>EPMM107783-1A</t>
  </si>
  <si>
    <t>EAHS-571Z:B04</t>
  </si>
  <si>
    <t>MM:Cdkn2b</t>
  </si>
  <si>
    <t>NM_007670</t>
  </si>
  <si>
    <t>Cdkn2b</t>
  </si>
  <si>
    <t>EPMM107784-1A</t>
  </si>
  <si>
    <t>EAHS-571Z:B05</t>
  </si>
  <si>
    <t>MM:Cebpd</t>
  </si>
  <si>
    <t>NM_007679</t>
  </si>
  <si>
    <t>Cebpd</t>
  </si>
  <si>
    <t>EPMM104273-1A</t>
  </si>
  <si>
    <t>EAHS-571Z:B06</t>
  </si>
  <si>
    <t>MM:Chd7</t>
  </si>
  <si>
    <t>NM_001081417</t>
  </si>
  <si>
    <t>Chd7</t>
  </si>
  <si>
    <t>EPMM107520-1A</t>
  </si>
  <si>
    <t>EAHS-571Z:B07</t>
  </si>
  <si>
    <t>MM:Chek1</t>
  </si>
  <si>
    <t>NM_007691</t>
  </si>
  <si>
    <t>Chek1</t>
  </si>
  <si>
    <t>Checkpoint kinase 1 homolog (S. pombe)</t>
  </si>
  <si>
    <t>EPMM111416-1A</t>
  </si>
  <si>
    <t>EAHS-571Z:B08</t>
  </si>
  <si>
    <t>MM:Chfr</t>
  </si>
  <si>
    <t>NM_172717</t>
  </si>
  <si>
    <t>Chfr</t>
  </si>
  <si>
    <t>EPMM108730-1A</t>
  </si>
  <si>
    <t>EAHS-571Z:B09</t>
  </si>
  <si>
    <t>MM:Cideb</t>
  </si>
  <si>
    <t>NM_020490</t>
  </si>
  <si>
    <t>Cideb</t>
  </si>
  <si>
    <t>Cell death-inducing DNA fragmentation factor, alpha subunit-like effector B</t>
  </si>
  <si>
    <t>EPMM103474-1A</t>
  </si>
  <si>
    <t>EAHS-571Z:B10</t>
  </si>
  <si>
    <t>MM:Cks1b</t>
  </si>
  <si>
    <t>NM_016904</t>
  </si>
  <si>
    <t>Cks1b</t>
  </si>
  <si>
    <t>CDC28 protein kinase 1b</t>
  </si>
  <si>
    <t>EPMM107200-1A</t>
  </si>
  <si>
    <t>EAHS-571Z:B11</t>
  </si>
  <si>
    <t>MM:Comt</t>
  </si>
  <si>
    <t>NM_013711</t>
  </si>
  <si>
    <t>Comt</t>
  </si>
  <si>
    <t>EPMM104312-1A</t>
  </si>
  <si>
    <t>EAHS-571Z:B12</t>
  </si>
  <si>
    <t>MM:Cradd</t>
  </si>
  <si>
    <t>NM_009950</t>
  </si>
  <si>
    <t>Cradd</t>
  </si>
  <si>
    <t>EPMM101137-1A</t>
  </si>
  <si>
    <t>EAHS-581Z</t>
  </si>
  <si>
    <t>EAHS-581Z:A01</t>
  </si>
  <si>
    <t>MM:Crebbp</t>
  </si>
  <si>
    <t>NM_001025432</t>
  </si>
  <si>
    <t>Crebbp</t>
  </si>
  <si>
    <t>EPMM104208-1A</t>
  </si>
  <si>
    <t>EAHS-581Z:A02</t>
  </si>
  <si>
    <t>MM:Csf1</t>
  </si>
  <si>
    <t>NM_007778</t>
  </si>
  <si>
    <t>Csf1</t>
  </si>
  <si>
    <t>Colony stimulating factor 1 (macrophage)</t>
  </si>
  <si>
    <t>EPMM107342-1A</t>
  </si>
  <si>
    <t>EAHS-581Z:A03</t>
  </si>
  <si>
    <t>MM:Cst6</t>
  </si>
  <si>
    <t>NM_028623</t>
  </si>
  <si>
    <t>Cst6</t>
  </si>
  <si>
    <t>Cystatin E/M</t>
  </si>
  <si>
    <t>EPMM105568-1A</t>
  </si>
  <si>
    <t>EAHS-581Z:A04</t>
  </si>
  <si>
    <t>MM:Cstb</t>
  </si>
  <si>
    <t>NM_007793</t>
  </si>
  <si>
    <t>Cstb</t>
  </si>
  <si>
    <t>Cystatin B</t>
  </si>
  <si>
    <t>EPMM100945-1A</t>
  </si>
  <si>
    <t>EAHS-581Z:A05</t>
  </si>
  <si>
    <t>MM:Ctbp1</t>
  </si>
  <si>
    <t>NM_013502</t>
  </si>
  <si>
    <t>Ctbp1</t>
  </si>
  <si>
    <t>EPMM108454-1A</t>
  </si>
  <si>
    <t>EAHS-581Z:A06</t>
  </si>
  <si>
    <t>MM:Ctbp2</t>
  </si>
  <si>
    <t>NM_009980</t>
  </si>
  <si>
    <t>Ctbp2</t>
  </si>
  <si>
    <t>EPMM110496-1A</t>
  </si>
  <si>
    <t>EAHS-581Z:A07</t>
  </si>
  <si>
    <t>MM:Ctnna1</t>
  </si>
  <si>
    <t>NM_009818</t>
  </si>
  <si>
    <t>Ctnna1</t>
  </si>
  <si>
    <t>Catenin (cadherin associated protein), alpha 1</t>
  </si>
  <si>
    <t>EPMM105270-1A</t>
  </si>
  <si>
    <t>EAHS-581Z:A08</t>
  </si>
  <si>
    <t>MM:Ctnnal1</t>
  </si>
  <si>
    <t>NM_018761</t>
  </si>
  <si>
    <t>Ctnnal1</t>
  </si>
  <si>
    <t>Catenin (cadherin associated protein), alpha-like 1</t>
  </si>
  <si>
    <t>EPMM107703-1A</t>
  </si>
  <si>
    <t>EAHS-581Z:A09</t>
  </si>
  <si>
    <t>MM:Cx3cl1</t>
  </si>
  <si>
    <t>NM_009142</t>
  </si>
  <si>
    <t>Cx3cl1</t>
  </si>
  <si>
    <t>Chemokine (C-X3-C motif) ligand 1</t>
  </si>
  <si>
    <t>EPMM111037-1A</t>
  </si>
  <si>
    <t>EAHS-581Z:A10</t>
  </si>
  <si>
    <t>MM:Cxcl12</t>
  </si>
  <si>
    <t>NM_021704</t>
  </si>
  <si>
    <t>Cxcl12</t>
  </si>
  <si>
    <t>EPMM109537-1A</t>
  </si>
  <si>
    <t>EAHS-581Z:A11</t>
  </si>
  <si>
    <t>MM:Cxcl14</t>
  </si>
  <si>
    <t>NM_019568</t>
  </si>
  <si>
    <t>Cxcl14</t>
  </si>
  <si>
    <t>EPMM103063-1A</t>
  </si>
  <si>
    <t>EAHS-581Z:A12</t>
  </si>
  <si>
    <t>MM:Cxcr4</t>
  </si>
  <si>
    <t>NM_009911</t>
  </si>
  <si>
    <t>Cxcr4</t>
  </si>
  <si>
    <t>Chemokine (C-X-C motif) receptor 4</t>
  </si>
  <si>
    <t>EPMM100389-1A</t>
  </si>
  <si>
    <t>EAHS-581Z:B01</t>
  </si>
  <si>
    <t>MM:Cxxc4</t>
  </si>
  <si>
    <t>NM_001004367</t>
  </si>
  <si>
    <t>Cxxc4</t>
  </si>
  <si>
    <t>CXXC finger 4</t>
  </si>
  <si>
    <t>EPMM107435-1A</t>
  </si>
  <si>
    <t>EAHS-581Z:B02</t>
  </si>
  <si>
    <t>MM:Cyp1b1</t>
  </si>
  <si>
    <t>NM_009994</t>
  </si>
  <si>
    <t>Cyp1b1</t>
  </si>
  <si>
    <t>Cytochrome P450, family 1, subfamily b, polypeptide 1</t>
  </si>
  <si>
    <t>EPMM105114-1A</t>
  </si>
  <si>
    <t>EAHS-581Z:B03</t>
  </si>
  <si>
    <t>MM:Dab2ip</t>
  </si>
  <si>
    <t>NM_001114124</t>
  </si>
  <si>
    <t>Dab2ip</t>
  </si>
  <si>
    <t>Disabled homolog 2 (Drosophila) interacting protein</t>
  </si>
  <si>
    <t>EPMM106191-1A</t>
  </si>
  <si>
    <t>EAHS-581Z:B04</t>
  </si>
  <si>
    <t>MM:Dapk1</t>
  </si>
  <si>
    <t>NM_134062</t>
  </si>
  <si>
    <t>Dapk1</t>
  </si>
  <si>
    <t>Death associated protein kinase 1</t>
  </si>
  <si>
    <t>EPMM103081-1A</t>
  </si>
  <si>
    <t>EAHS-581Z:B05</t>
  </si>
  <si>
    <t>MM:Desi1</t>
  </si>
  <si>
    <t>NM_134095</t>
  </si>
  <si>
    <t>Desi1</t>
  </si>
  <si>
    <t>EPMM103983-1A</t>
  </si>
  <si>
    <t>EAHS-581Z:B06</t>
  </si>
  <si>
    <t>MM:Dffa</t>
  </si>
  <si>
    <t>NM_010044</t>
  </si>
  <si>
    <t>Dffa</t>
  </si>
  <si>
    <t>DNA fragmentation factor, alpha subunit</t>
  </si>
  <si>
    <t>EPMM108220-1A</t>
  </si>
  <si>
    <t>EAHS-581Z:B07</t>
  </si>
  <si>
    <t>MM:Dkk2</t>
  </si>
  <si>
    <t>NM_020265</t>
  </si>
  <si>
    <t>Dkk2</t>
  </si>
  <si>
    <t>EPMM107429-1A</t>
  </si>
  <si>
    <t>EAHS-581Z:B08</t>
  </si>
  <si>
    <t>MM:Dkk3</t>
  </si>
  <si>
    <t>NM_015814</t>
  </si>
  <si>
    <t>Dkk3</t>
  </si>
  <si>
    <t>EPMM110341-1A</t>
  </si>
  <si>
    <t>EAHS-581Z:B09</t>
  </si>
  <si>
    <t>MM:Dlc1</t>
  </si>
  <si>
    <t>NM_015802</t>
  </si>
  <si>
    <t>Dlc1</t>
  </si>
  <si>
    <t>EPMM110729-1A</t>
  </si>
  <si>
    <t>EAHS-581Z:B10</t>
  </si>
  <si>
    <t>MM:Dll1</t>
  </si>
  <si>
    <t>NM_007865</t>
  </si>
  <si>
    <t>Dll1</t>
  </si>
  <si>
    <t>EPMM104625-1A</t>
  </si>
  <si>
    <t>EAHS-581Z:B11</t>
  </si>
  <si>
    <t>MM:Dll3</t>
  </si>
  <si>
    <t>NM_007866</t>
  </si>
  <si>
    <t>Dll3</t>
  </si>
  <si>
    <t>EPMM109900-1A</t>
  </si>
  <si>
    <t>EAHS-581Z:B12</t>
  </si>
  <si>
    <t>MM:Dnajc15</t>
  </si>
  <si>
    <t>NM_025384</t>
  </si>
  <si>
    <t>Dnajc15</t>
  </si>
  <si>
    <t>EPMM103610-1A</t>
  </si>
  <si>
    <t>EAHS-591Z</t>
  </si>
  <si>
    <t>EAHS-591Z:A01</t>
  </si>
  <si>
    <t>MM:Dpp4</t>
  </si>
  <si>
    <t>NM_010074</t>
  </si>
  <si>
    <t>Dpp4</t>
  </si>
  <si>
    <t>Dipeptidylpeptidase 4</t>
  </si>
  <si>
    <t>EPMM106255-1A</t>
  </si>
  <si>
    <t>EAHS-591Z:A02</t>
  </si>
  <si>
    <t>MM:Drd2</t>
  </si>
  <si>
    <t>NM_010077</t>
  </si>
  <si>
    <t>Drd2</t>
  </si>
  <si>
    <t>EPMM111496-1A</t>
  </si>
  <si>
    <t>EAHS-591Z:A03</t>
  </si>
  <si>
    <t>MM:Dsc2</t>
  </si>
  <si>
    <t>NM_013505</t>
  </si>
  <si>
    <t>Dsc2</t>
  </si>
  <si>
    <t>EPMM105212-1A</t>
  </si>
  <si>
    <t>EAHS-591Z:A04</t>
  </si>
  <si>
    <t>MM:Dsp</t>
  </si>
  <si>
    <t>NM_023842</t>
  </si>
  <si>
    <t>Dsp</t>
  </si>
  <si>
    <t>EPMM102941-1A</t>
  </si>
  <si>
    <t>EAHS-591Z:A05</t>
  </si>
  <si>
    <t>MM:Dtx2</t>
  </si>
  <si>
    <t>NM_023742</t>
  </si>
  <si>
    <t>Dtx2</t>
  </si>
  <si>
    <t>Deltex 2 homolog (Drosophila)</t>
  </si>
  <si>
    <t>EPMM108952-1A</t>
  </si>
  <si>
    <t>EAHS-591Z:A06</t>
  </si>
  <si>
    <t>MM:Dvl3</t>
  </si>
  <si>
    <t>NM_007889</t>
  </si>
  <si>
    <t>Dvl3</t>
  </si>
  <si>
    <t>Dishevelled 3, dsh homolog (Drosophila)</t>
  </si>
  <si>
    <t>EPMM104332-1A</t>
  </si>
  <si>
    <t>EAHS-591Z:A07</t>
  </si>
  <si>
    <t>MM:E2f1</t>
  </si>
  <si>
    <t>NM_007891</t>
  </si>
  <si>
    <t>E2f1</t>
  </si>
  <si>
    <t>EPMM106728-1A</t>
  </si>
  <si>
    <t>EAHS-591Z:A08</t>
  </si>
  <si>
    <t>MM:Eed</t>
  </si>
  <si>
    <t>NM_021876</t>
  </si>
  <si>
    <t>Eed</t>
  </si>
  <si>
    <t>EPMM110227-1A</t>
  </si>
  <si>
    <t>EAHS-591Z:A09</t>
  </si>
  <si>
    <t>MM:Egr1</t>
  </si>
  <si>
    <t>NM_007913</t>
  </si>
  <si>
    <t>Egr1</t>
  </si>
  <si>
    <t>EPMM105267-1A</t>
  </si>
  <si>
    <t>EAHS-591Z:A10</t>
  </si>
  <si>
    <t>MM:Enc1</t>
  </si>
  <si>
    <t>NM_007930</t>
  </si>
  <si>
    <t>Enc1</t>
  </si>
  <si>
    <t>Ectodermal-neural cortex 1</t>
  </si>
  <si>
    <t>EPMM103192-1A</t>
  </si>
  <si>
    <t>EAHS-591Z:A11</t>
  </si>
  <si>
    <t>MM:Eomes</t>
  </si>
  <si>
    <t>NM_010136</t>
  </si>
  <si>
    <t>Eomes</t>
  </si>
  <si>
    <t>Eomesodermin homolog (Xenopus laevis)</t>
  </si>
  <si>
    <t>EPMM111926-1A</t>
  </si>
  <si>
    <t>EAHS-591Z:A12</t>
  </si>
  <si>
    <t>MM:Ep300</t>
  </si>
  <si>
    <t>NM_177821</t>
  </si>
  <si>
    <t>Ep300</t>
  </si>
  <si>
    <t>EPMM103967-1A</t>
  </si>
  <si>
    <t>EAHS-591Z:B01</t>
  </si>
  <si>
    <t>MM:Epc1</t>
  </si>
  <si>
    <t>NM_027497</t>
  </si>
  <si>
    <t>Epc1</t>
  </si>
  <si>
    <t>EPMM105172-1A</t>
  </si>
  <si>
    <t>EAHS-591Z:B02</t>
  </si>
  <si>
    <t>MM:Epc2</t>
  </si>
  <si>
    <t>NM_172663</t>
  </si>
  <si>
    <t>Epc2</t>
  </si>
  <si>
    <t>EPMM106220-1A</t>
  </si>
  <si>
    <t>EAHS-591Z:B03</t>
  </si>
  <si>
    <t>MM:Epcam</t>
  </si>
  <si>
    <t>NM_008532</t>
  </si>
  <si>
    <t>Epcam</t>
  </si>
  <si>
    <t>EPMM105154-1A</t>
  </si>
  <si>
    <t>EAHS-591Z:B04</t>
  </si>
  <si>
    <t>MM:Erbb2</t>
  </si>
  <si>
    <t>NM_001003817</t>
  </si>
  <si>
    <t>Erbb2</t>
  </si>
  <si>
    <t>EPMM102025-1A</t>
  </si>
  <si>
    <t>EAHS-591Z:B05</t>
  </si>
  <si>
    <t>MM:Ets1</t>
  </si>
  <si>
    <t>NM_011808</t>
  </si>
  <si>
    <t>Ets1</t>
  </si>
  <si>
    <t>E26 avian leukemia oncogene 1, 5' domain</t>
  </si>
  <si>
    <t>EPMM111406-1A</t>
  </si>
  <si>
    <t>EAHS-591Z:B06</t>
  </si>
  <si>
    <t>MM:Evl</t>
  </si>
  <si>
    <t>NM_007965</t>
  </si>
  <si>
    <t>Evl</t>
  </si>
  <si>
    <t>Ena-vasodilator stimulated phosphoprotein</t>
  </si>
  <si>
    <t>EPMM102733-1A</t>
  </si>
  <si>
    <t>EAHS-591Z:B07</t>
  </si>
  <si>
    <t>MM:Ext1</t>
  </si>
  <si>
    <t>NM_010162</t>
  </si>
  <si>
    <t>Ext1</t>
  </si>
  <si>
    <t>Exostoses (multiple) 1</t>
  </si>
  <si>
    <t>EPMM103783-1A</t>
  </si>
  <si>
    <t>EAHS-591Z:B08</t>
  </si>
  <si>
    <t>MM:Ezh1</t>
  </si>
  <si>
    <t>NM_007970</t>
  </si>
  <si>
    <t>Ezh1</t>
  </si>
  <si>
    <t>Enhancer of zeste homolog 1 (Drosophila)</t>
  </si>
  <si>
    <t>EPMM102081-1A</t>
  </si>
  <si>
    <t>EAHS-591Z:B09</t>
  </si>
  <si>
    <t>MM:Ezh2</t>
  </si>
  <si>
    <t>NM_007971</t>
  </si>
  <si>
    <t>Ezh2</t>
  </si>
  <si>
    <t>EPMM109231-1A</t>
  </si>
  <si>
    <t>EAHS-591Z:B10</t>
  </si>
  <si>
    <t>MM:Fadd</t>
  </si>
  <si>
    <t>NM_010175</t>
  </si>
  <si>
    <t>Fadd</t>
  </si>
  <si>
    <t>EPMM110582-1A</t>
  </si>
  <si>
    <t>EAHS-591Z:B11</t>
  </si>
  <si>
    <t>MM:Fancc</t>
  </si>
  <si>
    <t>NM_007985</t>
  </si>
  <si>
    <t>Fancc</t>
  </si>
  <si>
    <t>EPMM103083-1A</t>
  </si>
  <si>
    <t>EAHS-591Z:B12</t>
  </si>
  <si>
    <t>MM:Fancl</t>
  </si>
  <si>
    <t>NM_025923</t>
  </si>
  <si>
    <t>Fancl</t>
  </si>
  <si>
    <t>EPMM101409-1A</t>
  </si>
  <si>
    <t>EAHS-601Z</t>
  </si>
  <si>
    <t>EAHS-601Z:A01</t>
  </si>
  <si>
    <t>MM:Fen1</t>
  </si>
  <si>
    <t>NM_007999</t>
  </si>
  <si>
    <t>Fen1</t>
  </si>
  <si>
    <t>Flap structure specific endonuclease 1</t>
  </si>
  <si>
    <t>EPMM105666-1A</t>
  </si>
  <si>
    <t>EAHS-601Z:A02</t>
  </si>
  <si>
    <t>MM:Fhit</t>
  </si>
  <si>
    <t>NM_010210</t>
  </si>
  <si>
    <t>Fhit</t>
  </si>
  <si>
    <t>EPMM103276-1A</t>
  </si>
  <si>
    <t>EAHS-601Z:A03</t>
  </si>
  <si>
    <t>MM:Fos</t>
  </si>
  <si>
    <t>NM_010234</t>
  </si>
  <si>
    <t>Fos</t>
  </si>
  <si>
    <t>FBJ osteosarcoma oncogene</t>
  </si>
  <si>
    <t>EPMM102655-1A</t>
  </si>
  <si>
    <t>EAHS-601Z:A04</t>
  </si>
  <si>
    <t>MM:Fosl1</t>
  </si>
  <si>
    <t>NM_010235</t>
  </si>
  <si>
    <t>Fosl1</t>
  </si>
  <si>
    <t>Fos-like antigen 1</t>
  </si>
  <si>
    <t>EPMM105572-1A</t>
  </si>
  <si>
    <t>EAHS-601Z:A05</t>
  </si>
  <si>
    <t>MM:Foxa2</t>
  </si>
  <si>
    <t>NM_010446</t>
  </si>
  <si>
    <t>Foxa2</t>
  </si>
  <si>
    <t>EPMM106667-1A</t>
  </si>
  <si>
    <t>EAHS-601Z:A06</t>
  </si>
  <si>
    <t>MM:Furin</t>
  </si>
  <si>
    <t>NM_011046</t>
  </si>
  <si>
    <t>Furin</t>
  </si>
  <si>
    <t>Furin (paired basic amino acid cleaving enzyme)</t>
  </si>
  <si>
    <t>EPMM110187-1A</t>
  </si>
  <si>
    <t>EAHS-601Z:A07</t>
  </si>
  <si>
    <t>MM:Fzd1</t>
  </si>
  <si>
    <t>NM_021457</t>
  </si>
  <si>
    <t>Fzd1</t>
  </si>
  <si>
    <t>Frizzled homolog 1 (Drosophila)</t>
  </si>
  <si>
    <t>EPMM108327-1A</t>
  </si>
  <si>
    <t>EAHS-601Z:A08</t>
  </si>
  <si>
    <t>MM:Fzd2</t>
  </si>
  <si>
    <t>NM_020510</t>
  </si>
  <si>
    <t>Fzd2</t>
  </si>
  <si>
    <t>Frizzled homolog 2 (Drosophila)</t>
  </si>
  <si>
    <t>EPMM102117-1A</t>
  </si>
  <si>
    <t>EAHS-601Z:A09</t>
  </si>
  <si>
    <t>MM:Fzd4</t>
  </si>
  <si>
    <t>NM_008055</t>
  </si>
  <si>
    <t>Fzd4</t>
  </si>
  <si>
    <t>Frizzled homolog 4 (Drosophila)</t>
  </si>
  <si>
    <t>EPMM110223-1A</t>
  </si>
  <si>
    <t>EAHS-601Z:A10</t>
  </si>
  <si>
    <t>MM:Fzd5</t>
  </si>
  <si>
    <t>NM_022721</t>
  </si>
  <si>
    <t>Fzd5</t>
  </si>
  <si>
    <t>Frizzled homolog 5 (Drosophila)</t>
  </si>
  <si>
    <t>EPMM100194-1A</t>
  </si>
  <si>
    <t>EAHS-601Z:A11</t>
  </si>
  <si>
    <t>MM:Fzd8</t>
  </si>
  <si>
    <t>NM_008058</t>
  </si>
  <si>
    <t>Fzd8</t>
  </si>
  <si>
    <t>Frizzled homolog 8 (Drosophila)</t>
  </si>
  <si>
    <t>EPMM105179-1A</t>
  </si>
  <si>
    <t>EAHS-601Z:A12</t>
  </si>
  <si>
    <t>MM:Fzd9</t>
  </si>
  <si>
    <t>NM_010246</t>
  </si>
  <si>
    <t>Fzd9</t>
  </si>
  <si>
    <t>Frizzled homolog 9 (Drosophila)</t>
  </si>
  <si>
    <t>EPMM108941-1A</t>
  </si>
  <si>
    <t>EAHS-601Z:B01</t>
  </si>
  <si>
    <t>MM:Gab1</t>
  </si>
  <si>
    <t>NM_021356</t>
  </si>
  <si>
    <t>Gab1</t>
  </si>
  <si>
    <t>Growth factor receptor bound protein 2-associated protein 1</t>
  </si>
  <si>
    <t>EPMM110929-1A</t>
  </si>
  <si>
    <t>EAHS-601Z:B02</t>
  </si>
  <si>
    <t>MM:Gabra2</t>
  </si>
  <si>
    <t>NM_008066</t>
  </si>
  <si>
    <t>Gabra2</t>
  </si>
  <si>
    <t>Gamma-aminobutyric acid (GABA) A receptor, subunit alpha 2</t>
  </si>
  <si>
    <t>EPMM108579-1A</t>
  </si>
  <si>
    <t>EAHS-601Z:B03</t>
  </si>
  <si>
    <t>MM:Gad1</t>
  </si>
  <si>
    <t>NR_040496</t>
  </si>
  <si>
    <t>Gad1</t>
  </si>
  <si>
    <t>Glutamic acid decarboxylase 1</t>
  </si>
  <si>
    <t>EPMM106278-1A</t>
  </si>
  <si>
    <t>EAHS-601Z:B04</t>
  </si>
  <si>
    <t>MM:Gadd45a</t>
  </si>
  <si>
    <t>NM_007836</t>
  </si>
  <si>
    <t>Gadd45a</t>
  </si>
  <si>
    <t>Growth arrest and DNA-damage-inducible 45 alpha</t>
  </si>
  <si>
    <t>EPMM109321-1A</t>
  </si>
  <si>
    <t>EAHS-601Z:B05</t>
  </si>
  <si>
    <t>MM:Gadd45b</t>
  </si>
  <si>
    <t>NM_008655</t>
  </si>
  <si>
    <t>Gadd45b</t>
  </si>
  <si>
    <t>Growth arrest and DNA-damage-inducible 45 beta</t>
  </si>
  <si>
    <t>EPMM101028-1A</t>
  </si>
  <si>
    <t>EAHS-601Z:B06</t>
  </si>
  <si>
    <t>MM:Gata2</t>
  </si>
  <si>
    <t>NM_008090</t>
  </si>
  <si>
    <t>Gata2</t>
  </si>
  <si>
    <t>EPMM109430-1A</t>
  </si>
  <si>
    <t>EAHS-601Z:B07</t>
  </si>
  <si>
    <t>MM:Gata3</t>
  </si>
  <si>
    <t>NR_024257</t>
  </si>
  <si>
    <t>Gata3</t>
  </si>
  <si>
    <t>EPMM105956-1A</t>
  </si>
  <si>
    <t>EAHS-601Z:B08</t>
  </si>
  <si>
    <t>MM:Gata4</t>
  </si>
  <si>
    <t>NM_008092</t>
  </si>
  <si>
    <t>Gata4</t>
  </si>
  <si>
    <t>EPMM103528-1A</t>
  </si>
  <si>
    <t>EAHS-601Z:B09</t>
  </si>
  <si>
    <t>MM:Gdf15</t>
  </si>
  <si>
    <t>NM_011819</t>
  </si>
  <si>
    <t>Gdf15</t>
  </si>
  <si>
    <t>EPMM110837-1A</t>
  </si>
  <si>
    <t>EAHS-601Z:B10</t>
  </si>
  <si>
    <t>MM:Gdf6</t>
  </si>
  <si>
    <t>NM_013526</t>
  </si>
  <si>
    <t>Gdf6</t>
  </si>
  <si>
    <t>EPMM107522-1A</t>
  </si>
  <si>
    <t>EAHS-601Z:B11</t>
  </si>
  <si>
    <t>MM:Gls2</t>
  </si>
  <si>
    <t>NM_001033264</t>
  </si>
  <si>
    <t>Gls2</t>
  </si>
  <si>
    <t>EPMM101254-1A</t>
  </si>
  <si>
    <t>EAHS-601Z:B12</t>
  </si>
  <si>
    <t>MM:Gpx3</t>
  </si>
  <si>
    <t>NM_008161</t>
  </si>
  <si>
    <t>Gpx3</t>
  </si>
  <si>
    <t>Glutathione peroxidase 3</t>
  </si>
  <si>
    <t>EPMM101541-1A</t>
  </si>
  <si>
    <t>EAHS-611Z</t>
  </si>
  <si>
    <t>EAHS-611Z:A01</t>
  </si>
  <si>
    <t>MM:Grin2a</t>
  </si>
  <si>
    <t>NM_008170</t>
  </si>
  <si>
    <t>Grin2a</t>
  </si>
  <si>
    <t>Glutamate receptor, ionotropic, NMDA2A (epsilon 1)</t>
  </si>
  <si>
    <t>EPMM104238-1A</t>
  </si>
  <si>
    <t>EAHS-611Z:A02</t>
  </si>
  <si>
    <t>MM:Gsk3a</t>
  </si>
  <si>
    <t>NM_001031667</t>
  </si>
  <si>
    <t>Gsk3a</t>
  </si>
  <si>
    <t>EPMM109849-1A</t>
  </si>
  <si>
    <t>EAHS-611Z:A03</t>
  </si>
  <si>
    <t>MM:Gsk3b</t>
  </si>
  <si>
    <t>NM_019827</t>
  </si>
  <si>
    <t>Gsk3b</t>
  </si>
  <si>
    <t>EPMM104433-1A</t>
  </si>
  <si>
    <t>EAHS-611Z:A04</t>
  </si>
  <si>
    <t>MM:Gstp1</t>
  </si>
  <si>
    <t>NM_013541</t>
  </si>
  <si>
    <t>Gstp1</t>
  </si>
  <si>
    <t>Glutathione S-transferase, pi 1</t>
  </si>
  <si>
    <t>EPMM105527-1A</t>
  </si>
  <si>
    <t>EAHS-611Z:A05</t>
  </si>
  <si>
    <t>MM:Hck</t>
  </si>
  <si>
    <t>NM_010407</t>
  </si>
  <si>
    <t>Hck</t>
  </si>
  <si>
    <t>EPMM106710-1A</t>
  </si>
  <si>
    <t>EAHS-611Z:A06</t>
  </si>
  <si>
    <t>MM:Hdac2</t>
  </si>
  <si>
    <t>NM_008229</t>
  </si>
  <si>
    <t>Hdac2</t>
  </si>
  <si>
    <t>EPMM100768-1A</t>
  </si>
  <si>
    <t>EAHS-611Z:A07</t>
  </si>
  <si>
    <t>MM:Hes1</t>
  </si>
  <si>
    <t>NM_008235</t>
  </si>
  <si>
    <t>Hes1</t>
  </si>
  <si>
    <t>Hairy and enhancer of split 1 (Drosophila)</t>
  </si>
  <si>
    <t>EPMM104371-1A</t>
  </si>
  <si>
    <t>EAHS-611Z:A08</t>
  </si>
  <si>
    <t>MM:Hic1</t>
  </si>
  <si>
    <t>NM_001098203</t>
  </si>
  <si>
    <t>Hic1</t>
  </si>
  <si>
    <t>EPMM101761-1A</t>
  </si>
  <si>
    <t>EAHS-611Z:A09</t>
  </si>
  <si>
    <t>MM:Hif1a</t>
  </si>
  <si>
    <t>NM_010431</t>
  </si>
  <si>
    <t>Hif1a</t>
  </si>
  <si>
    <t>Hypoxia inducible factor 1, alpha subunit</t>
  </si>
  <si>
    <t>EPMM102561-1A</t>
  </si>
  <si>
    <t>EAHS-611Z:A10</t>
  </si>
  <si>
    <t>MM:Hmox1</t>
  </si>
  <si>
    <t>NM_010442</t>
  </si>
  <si>
    <t>Hmox1</t>
  </si>
  <si>
    <t>EPMM110907-1A</t>
  </si>
  <si>
    <t>EAHS-611Z:A11</t>
  </si>
  <si>
    <t>MM:Hnf1b</t>
  </si>
  <si>
    <t>NM_009330</t>
  </si>
  <si>
    <t>Hnf1b</t>
  </si>
  <si>
    <t>EPMM101861-1A</t>
  </si>
  <si>
    <t>EAHS-611Z:A12</t>
  </si>
  <si>
    <t>MM:Hoxa1</t>
  </si>
  <si>
    <t>NM_010449</t>
  </si>
  <si>
    <t>Hoxa1</t>
  </si>
  <si>
    <t>EPMM109263-1A</t>
  </si>
  <si>
    <t>EAHS-611Z:B01</t>
  </si>
  <si>
    <t>MM:Hoxa10</t>
  </si>
  <si>
    <t>NM_008263</t>
  </si>
  <si>
    <t>Hoxa10</t>
  </si>
  <si>
    <t>EPMM109276-1A</t>
  </si>
  <si>
    <t>EAHS-611Z:B02</t>
  </si>
  <si>
    <t>MM:Hoxa11</t>
  </si>
  <si>
    <t>NM_010450</t>
  </si>
  <si>
    <t>Hoxa11</t>
  </si>
  <si>
    <t>EPMM109278-1A</t>
  </si>
  <si>
    <t>EAHS-611Z:B03</t>
  </si>
  <si>
    <t>MM:Hoxa13</t>
  </si>
  <si>
    <t>NM_008264</t>
  </si>
  <si>
    <t>Hoxa13</t>
  </si>
  <si>
    <t>EPMM109280-1A</t>
  </si>
  <si>
    <t>EAHS-611Z:B04</t>
  </si>
  <si>
    <t>MM:Hoxa2</t>
  </si>
  <si>
    <t>NM_010451</t>
  </si>
  <si>
    <t>Hoxa2</t>
  </si>
  <si>
    <t>EPMM109264-1A</t>
  </si>
  <si>
    <t>EAHS-611Z:B05</t>
  </si>
  <si>
    <t>MM:Hoxa4</t>
  </si>
  <si>
    <t>NM_008265</t>
  </si>
  <si>
    <t>Hoxa4</t>
  </si>
  <si>
    <t>EPMM109265-1A</t>
  </si>
  <si>
    <t>EAHS-611Z:B06</t>
  </si>
  <si>
    <t>MM:Hoxa5</t>
  </si>
  <si>
    <t>NM_010453</t>
  </si>
  <si>
    <t>Hoxa5</t>
  </si>
  <si>
    <t>EPMM109266-1A</t>
  </si>
  <si>
    <t>EAHS-611Z:B07</t>
  </si>
  <si>
    <t>MM:Hoxa6</t>
  </si>
  <si>
    <t>NM_010452</t>
  </si>
  <si>
    <t>Hoxa6</t>
  </si>
  <si>
    <t>EPMM109268-1A</t>
  </si>
  <si>
    <t>EAHS-611Z:B08</t>
  </si>
  <si>
    <t>MM:Hoxa7</t>
  </si>
  <si>
    <t>NM_010455</t>
  </si>
  <si>
    <t>Hoxa7</t>
  </si>
  <si>
    <t>EPMM109270-1A</t>
  </si>
  <si>
    <t>EAHS-611Z:B09</t>
  </si>
  <si>
    <t>MM:Hoxb1</t>
  </si>
  <si>
    <t>NM_008266</t>
  </si>
  <si>
    <t>Hoxb1</t>
  </si>
  <si>
    <t>EPMM101985-1A</t>
  </si>
  <si>
    <t>EAHS-611Z:B10</t>
  </si>
  <si>
    <t>MM:Hoxb2</t>
  </si>
  <si>
    <t>NM_134032</t>
  </si>
  <si>
    <t>Hoxb2</t>
  </si>
  <si>
    <t>EPMM101984-1A</t>
  </si>
  <si>
    <t>EAHS-611Z:B11</t>
  </si>
  <si>
    <t>MM:Hoxb4</t>
  </si>
  <si>
    <t>NM_010459</t>
  </si>
  <si>
    <t>Hoxb4</t>
  </si>
  <si>
    <t>EPMM101977-1A</t>
  </si>
  <si>
    <t>EAHS-611Z:B12</t>
  </si>
  <si>
    <t>MM:Hoxb5</t>
  </si>
  <si>
    <t>NM_008268</t>
  </si>
  <si>
    <t>Hoxb5</t>
  </si>
  <si>
    <t>EPMM101975-1A</t>
  </si>
  <si>
    <t>EAHS-901Z</t>
  </si>
  <si>
    <t>EAHS-901Z:A01</t>
  </si>
  <si>
    <t>MM:Hoxb6</t>
  </si>
  <si>
    <t>NM_008269</t>
  </si>
  <si>
    <t>Hoxb6</t>
  </si>
  <si>
    <t>EPMM101974-1A</t>
  </si>
  <si>
    <t>EAHS-901Z:A02</t>
  </si>
  <si>
    <t>MM:Hoxb7</t>
  </si>
  <si>
    <t>NM_010460</t>
  </si>
  <si>
    <t>Hoxb7</t>
  </si>
  <si>
    <t>EPMM101972-1A</t>
  </si>
  <si>
    <t>EAHS-901Z:A03</t>
  </si>
  <si>
    <t>MM:Hoxb8</t>
  </si>
  <si>
    <t>NM_010461</t>
  </si>
  <si>
    <t>Hoxb8</t>
  </si>
  <si>
    <t>EPMM101971-1A</t>
  </si>
  <si>
    <t>EAHS-901Z:A04</t>
  </si>
  <si>
    <t>MM:Hoxb9</t>
  </si>
  <si>
    <t>NM_008270</t>
  </si>
  <si>
    <t>Hoxb9</t>
  </si>
  <si>
    <t>Homeobox B9</t>
  </si>
  <si>
    <t>EPMM101970-1A</t>
  </si>
  <si>
    <t>EAHS-901Z:A05</t>
  </si>
  <si>
    <t>MM:Hoxc6</t>
  </si>
  <si>
    <t>NM_010465</t>
  </si>
  <si>
    <t>Hoxc6</t>
  </si>
  <si>
    <t>Homeobox C6</t>
  </si>
  <si>
    <t>EPMM104192-1A</t>
  </si>
  <si>
    <t>EAHS-901Z:A06</t>
  </si>
  <si>
    <t>MM:Hoxc8</t>
  </si>
  <si>
    <t>NM_010466</t>
  </si>
  <si>
    <t>Hoxc8</t>
  </si>
  <si>
    <t>EPMM104191-1A</t>
  </si>
  <si>
    <t>EAHS-901Z:A07</t>
  </si>
  <si>
    <t>MM:Hoxd10</t>
  </si>
  <si>
    <t>NM_013554</t>
  </si>
  <si>
    <t>Hoxd10</t>
  </si>
  <si>
    <t>EPMM106312-1A</t>
  </si>
  <si>
    <t>EAHS-901Z:A08</t>
  </si>
  <si>
    <t>MM:Hoxd11</t>
  </si>
  <si>
    <t>NM_008273</t>
  </si>
  <si>
    <t>Hoxd11</t>
  </si>
  <si>
    <t>EPMM106310-1A</t>
  </si>
  <si>
    <t>EAHS-901Z:A09</t>
  </si>
  <si>
    <t>MM:Hoxd3</t>
  </si>
  <si>
    <t>NM_010468</t>
  </si>
  <si>
    <t>Hoxd3</t>
  </si>
  <si>
    <t>EPMM106316-1A</t>
  </si>
  <si>
    <t>EAHS-901Z:A10</t>
  </si>
  <si>
    <t>MM:Hoxd9</t>
  </si>
  <si>
    <t>Hoxd9</t>
  </si>
  <si>
    <t>Homeobox D9</t>
  </si>
  <si>
    <t>EPMM106313-1A</t>
  </si>
  <si>
    <t>EAHS-901Z:A11</t>
  </si>
  <si>
    <t>MM:Hras</t>
  </si>
  <si>
    <t>NM_001172065</t>
  </si>
  <si>
    <t>Hras</t>
  </si>
  <si>
    <t>Harvey rat sarcoma virus oncogene 1</t>
  </si>
  <si>
    <t>EPMM110540-1A</t>
  </si>
  <si>
    <t>EAHS-901Z:A12</t>
  </si>
  <si>
    <t>MM:Hrk</t>
  </si>
  <si>
    <t>NM_007545</t>
  </si>
  <si>
    <t>Hrk</t>
  </si>
  <si>
    <t>EPMM108806-1A</t>
  </si>
  <si>
    <t>EAHS-901Z:B01</t>
  </si>
  <si>
    <t>MM:Hs3st2</t>
  </si>
  <si>
    <t>NM_001081327</t>
  </si>
  <si>
    <t>Hs3st2</t>
  </si>
  <si>
    <t>EPMM110383-1A</t>
  </si>
  <si>
    <t>EAHS-901Z:B02</t>
  </si>
  <si>
    <t>MM:Hspa1a</t>
  </si>
  <si>
    <t>NM_010479</t>
  </si>
  <si>
    <t>Hspa1a</t>
  </si>
  <si>
    <t>Heat shock protein 1A</t>
  </si>
  <si>
    <t>EPMM104862-1A</t>
  </si>
  <si>
    <t>EAHS-901Z:B03</t>
  </si>
  <si>
    <t>MM:Hspd1</t>
  </si>
  <si>
    <t>NM_010477</t>
  </si>
  <si>
    <t>Hspd1</t>
  </si>
  <si>
    <t>Heat shock protein 1 (chaperonin)</t>
  </si>
  <si>
    <t>EPMM100148-1A</t>
  </si>
  <si>
    <t>EAHS-901Z:B04</t>
  </si>
  <si>
    <t>MM:Icosl</t>
  </si>
  <si>
    <t>NM_015790</t>
  </si>
  <si>
    <t>Icosl</t>
  </si>
  <si>
    <t>Icos ligand</t>
  </si>
  <si>
    <t>EPMM100939-1A</t>
  </si>
  <si>
    <t>EAHS-901Z:B05</t>
  </si>
  <si>
    <t>MM:Id2</t>
  </si>
  <si>
    <t>NM_010496</t>
  </si>
  <si>
    <t>Id2</t>
  </si>
  <si>
    <t>Inhibitor of DNA binding 2</t>
  </si>
  <si>
    <t>EPMM102413-1A</t>
  </si>
  <si>
    <t>EAHS-901Z:B06</t>
  </si>
  <si>
    <t>MM:Igf2</t>
  </si>
  <si>
    <t>NR_002855</t>
  </si>
  <si>
    <t>Igf2</t>
  </si>
  <si>
    <t>Insulin-like growth factor 2</t>
  </si>
  <si>
    <t>EPMM110567-1A</t>
  </si>
  <si>
    <t>EAHS-901Z:B07</t>
  </si>
  <si>
    <t>MM:Igf2bp2</t>
  </si>
  <si>
    <t>NM_183029</t>
  </si>
  <si>
    <t>Igf2bp2</t>
  </si>
  <si>
    <t>EPMM104350-1A</t>
  </si>
  <si>
    <t>EAHS-901Z:B08</t>
  </si>
  <si>
    <t>MM:Igfbp3</t>
  </si>
  <si>
    <t>NM_008343</t>
  </si>
  <si>
    <t>Igfbp3</t>
  </si>
  <si>
    <t>Insulin-like growth factor binding protein 3</t>
  </si>
  <si>
    <t>EPMM101349-1A</t>
  </si>
  <si>
    <t>EAHS-901Z:B09</t>
  </si>
  <si>
    <t>MM:Il10ra</t>
  </si>
  <si>
    <t>NM_008348</t>
  </si>
  <si>
    <t>Il10ra</t>
  </si>
  <si>
    <t>EPMM111478-1A</t>
  </si>
  <si>
    <t>EAHS-901Z:B10</t>
  </si>
  <si>
    <t>MM:Il11</t>
  </si>
  <si>
    <t>NM_008350</t>
  </si>
  <si>
    <t>Il11</t>
  </si>
  <si>
    <t>Interleukin 11</t>
  </si>
  <si>
    <t>EPMM109697-1A</t>
  </si>
  <si>
    <t>EAHS-901Z:B11</t>
  </si>
  <si>
    <t>MM:Il13</t>
  </si>
  <si>
    <t>NM_008355</t>
  </si>
  <si>
    <t>Il13</t>
  </si>
  <si>
    <t>EPMM101528-1A</t>
  </si>
  <si>
    <t>EAHS-901Z:B12</t>
  </si>
  <si>
    <t>MM:Il13ra1</t>
  </si>
  <si>
    <t>NM_133990</t>
  </si>
  <si>
    <t>Il13ra1</t>
  </si>
  <si>
    <t>EPMM112035-1A</t>
  </si>
  <si>
    <t>EAMM-011Z</t>
  </si>
  <si>
    <t>EAMM-011Z:A01</t>
  </si>
  <si>
    <t>MM:Il17ra</t>
  </si>
  <si>
    <t>NM_008359</t>
  </si>
  <si>
    <t>Il17ra</t>
  </si>
  <si>
    <t>EPMM109557-1A</t>
  </si>
  <si>
    <t>EAMM-011Z:A02</t>
  </si>
  <si>
    <t>MM:Il18</t>
  </si>
  <si>
    <t>NM_025687</t>
  </si>
  <si>
    <t>Il18</t>
  </si>
  <si>
    <t>Interleukin 18</t>
  </si>
  <si>
    <t>EPMM111499-1A</t>
  </si>
  <si>
    <t>EAMM-011Z:A03</t>
  </si>
  <si>
    <t>MM:Il1r1</t>
  </si>
  <si>
    <t>NM_001123382</t>
  </si>
  <si>
    <t>Il1r1</t>
  </si>
  <si>
    <t>Interleukin 1 receptor, type I</t>
  </si>
  <si>
    <t>EPMM100108-1A</t>
  </si>
  <si>
    <t>EAMM-011Z:A04</t>
  </si>
  <si>
    <t>MM:Il4ra</t>
  </si>
  <si>
    <t>NM_001008700</t>
  </si>
  <si>
    <t>Il4ra</t>
  </si>
  <si>
    <t>Interleukin 4 receptor, alpha</t>
  </si>
  <si>
    <t>EPMM110402-1A</t>
  </si>
  <si>
    <t>EAMM-011Z:A05</t>
  </si>
  <si>
    <t>MM:Il6ra</t>
  </si>
  <si>
    <t>NM_010559</t>
  </si>
  <si>
    <t>Il6ra</t>
  </si>
  <si>
    <t>Interleukin 6 receptor, alpha</t>
  </si>
  <si>
    <t>EPMM107206-1A</t>
  </si>
  <si>
    <t>EAMM-011Z:A06</t>
  </si>
  <si>
    <t>MM:Il6st</t>
  </si>
  <si>
    <t>NM_010560</t>
  </si>
  <si>
    <t>Il6st</t>
  </si>
  <si>
    <t>Interleukin 6 signal transducer</t>
  </si>
  <si>
    <t>EPMM103243-1A</t>
  </si>
  <si>
    <t>EAMM-011Z:A07</t>
  </si>
  <si>
    <t>MM:Il7</t>
  </si>
  <si>
    <t>NM_008371</t>
  </si>
  <si>
    <t>Il7</t>
  </si>
  <si>
    <t>EPMM106954-1A</t>
  </si>
  <si>
    <t>EAMM-011Z:A08</t>
  </si>
  <si>
    <t>MM:Il9r</t>
  </si>
  <si>
    <t>NM_030093</t>
  </si>
  <si>
    <t>Il9r</t>
  </si>
  <si>
    <t>Interleukin 9 receptor</t>
  </si>
  <si>
    <t>EPMM101434-1A</t>
  </si>
  <si>
    <t>EAMM-011Z:A09</t>
  </si>
  <si>
    <t>MM:Inha</t>
  </si>
  <si>
    <t>NM_178884</t>
  </si>
  <si>
    <t>Inha</t>
  </si>
  <si>
    <t>Inhibin alpha</t>
  </si>
  <si>
    <t>EPMM100253-1A</t>
  </si>
  <si>
    <t>EAMM-011Z:A10</t>
  </si>
  <si>
    <t>MM:Insig1</t>
  </si>
  <si>
    <t>NM_153526</t>
  </si>
  <si>
    <t>Insig1</t>
  </si>
  <si>
    <t>EPMM108396-1A</t>
  </si>
  <si>
    <t>EAMM-011Z:A11</t>
  </si>
  <si>
    <t>MM:Irak1</t>
  </si>
  <si>
    <t>NM_001177975</t>
  </si>
  <si>
    <t>Irak1</t>
  </si>
  <si>
    <t>EPMM112129-1A</t>
  </si>
  <si>
    <t>EAMM-011Z:A12</t>
  </si>
  <si>
    <t>MM:Irak2</t>
  </si>
  <si>
    <t>NM_172161</t>
  </si>
  <si>
    <t>Irak2</t>
  </si>
  <si>
    <t>EPMM109512-1A</t>
  </si>
  <si>
    <t>EAMM-011Z:B01</t>
  </si>
  <si>
    <t>Mlh1</t>
  </si>
  <si>
    <t>EPMM111905-1A</t>
  </si>
  <si>
    <t>MM:Irf1</t>
  </si>
  <si>
    <t>NM_001159396</t>
  </si>
  <si>
    <t>Irf1</t>
  </si>
  <si>
    <t>EPMM101530-1A</t>
  </si>
  <si>
    <t>EAMM-011Z:B02</t>
  </si>
  <si>
    <t>Pgr</t>
  </si>
  <si>
    <t>EPMM111296-1A</t>
  </si>
  <si>
    <t>MM:Irf3</t>
  </si>
  <si>
    <t>NM_016849</t>
  </si>
  <si>
    <t>Irf3</t>
  </si>
  <si>
    <t>EPMM110032-1A</t>
  </si>
  <si>
    <t>EAMM-011Z:B03</t>
  </si>
  <si>
    <t>Pten</t>
  </si>
  <si>
    <t>EPMM105761-1A</t>
  </si>
  <si>
    <t>MM:Irf4</t>
  </si>
  <si>
    <t>NM_013674</t>
  </si>
  <si>
    <t>Irf4</t>
  </si>
  <si>
    <t>EPMM102913-1A</t>
  </si>
  <si>
    <t>EAMM-011Z:B04</t>
  </si>
  <si>
    <t>Rarb</t>
  </si>
  <si>
    <t>EPMM103290-1A</t>
  </si>
  <si>
    <t>MM:Irf8</t>
  </si>
  <si>
    <t>NM_008320</t>
  </si>
  <si>
    <t>Irf8</t>
  </si>
  <si>
    <t>EPMM111202-1A</t>
  </si>
  <si>
    <t>EAMM-011Z:B05</t>
  </si>
  <si>
    <t>Rassf1</t>
  </si>
  <si>
    <t>EPMM111839-1A</t>
  </si>
  <si>
    <t>MM:Isl2</t>
  </si>
  <si>
    <t>NM_027397</t>
  </si>
  <si>
    <t>Isl2</t>
  </si>
  <si>
    <t>Insulin related protein 2 (islet 2)</t>
  </si>
  <si>
    <t>EPMM111539-1A</t>
  </si>
  <si>
    <t>EAMM-011Z:B06</t>
  </si>
  <si>
    <t>Rb1</t>
  </si>
  <si>
    <t>EPMM103591-1A</t>
  </si>
  <si>
    <t>MM:Jag1</t>
  </si>
  <si>
    <t>NM_013822</t>
  </si>
  <si>
    <t>Jag1</t>
  </si>
  <si>
    <t>EPMM106636-1A</t>
  </si>
  <si>
    <t>EAMM-011Z:B07</t>
  </si>
  <si>
    <t>Sfn</t>
  </si>
  <si>
    <t>EPMM108086-1A</t>
  </si>
  <si>
    <t>MM:Jun</t>
  </si>
  <si>
    <t>NM_010591</t>
  </si>
  <si>
    <t>Jun</t>
  </si>
  <si>
    <t>Jun oncogene</t>
  </si>
  <si>
    <t>EPMM107794-1A</t>
  </si>
  <si>
    <t>EAMM-011Z:B08</t>
  </si>
  <si>
    <t>Sfrp1</t>
  </si>
  <si>
    <t>EPMM110680-1A</t>
  </si>
  <si>
    <t>MM:Junb</t>
  </si>
  <si>
    <t>NM_008416</t>
  </si>
  <si>
    <t>Junb</t>
  </si>
  <si>
    <t>Jun-B oncogene</t>
  </si>
  <si>
    <t>EPMM110978-1A</t>
  </si>
  <si>
    <t>EAMM-011Z:B09</t>
  </si>
  <si>
    <t>Slit2</t>
  </si>
  <si>
    <t>EPMM108529-1A</t>
  </si>
  <si>
    <t>MM:Kat2a</t>
  </si>
  <si>
    <t>NM_029307</t>
  </si>
  <si>
    <t>Kat2a</t>
  </si>
  <si>
    <t>EPMM102063-1A</t>
  </si>
  <si>
    <t>EAMM-011Z:B10</t>
  </si>
  <si>
    <t>Twist1</t>
  </si>
  <si>
    <t>EPMM102444-1A</t>
  </si>
  <si>
    <t>MM:Klf4</t>
  </si>
  <si>
    <t>NM_010637</t>
  </si>
  <si>
    <t>Klf4</t>
  </si>
  <si>
    <t>EPMM107700-1A</t>
  </si>
  <si>
    <t>EAMM-011Z:B11</t>
  </si>
  <si>
    <t>MM:Krt19</t>
  </si>
  <si>
    <t>NM_008471</t>
  </si>
  <si>
    <t>Krt19</t>
  </si>
  <si>
    <t>EPMM102048-1A</t>
  </si>
  <si>
    <t>EAMM-011Z:B12</t>
  </si>
  <si>
    <t>MM:Krt7</t>
  </si>
  <si>
    <t>NM_033073</t>
  </si>
  <si>
    <t>Krt7</t>
  </si>
  <si>
    <t>EPMM104159-1A</t>
  </si>
  <si>
    <t>EAMM-021Z</t>
  </si>
  <si>
    <t>EAMM-021Z:A01</t>
  </si>
  <si>
    <t>MM:Lag3</t>
  </si>
  <si>
    <t>NM_008479</t>
  </si>
  <si>
    <t>Lag3</t>
  </si>
  <si>
    <t>EPMM109582-1A</t>
  </si>
  <si>
    <t>EAMM-021Z:A02</t>
  </si>
  <si>
    <t>MM:Ldlr</t>
  </si>
  <si>
    <t>NM_010700</t>
  </si>
  <si>
    <t>Ldlr</t>
  </si>
  <si>
    <t>EPMM111358-1A</t>
  </si>
  <si>
    <t>EAMM-021Z:A03</t>
  </si>
  <si>
    <t>MM:Lef1</t>
  </si>
  <si>
    <t>NM_010703</t>
  </si>
  <si>
    <t>Lef1</t>
  </si>
  <si>
    <t>Lymphoid enhancer binding factor 1</t>
  </si>
  <si>
    <t>EPMM107425-1A</t>
  </si>
  <si>
    <t>EAMM-021Z:A04</t>
  </si>
  <si>
    <t>MM:Lefty1</t>
  </si>
  <si>
    <t>NM_010094</t>
  </si>
  <si>
    <t>Lefty1</t>
  </si>
  <si>
    <t>Left right determination factor 1</t>
  </si>
  <si>
    <t>EPMM100609-1A</t>
  </si>
  <si>
    <t>EAMM-021Z:A05</t>
  </si>
  <si>
    <t>MM:Lfng</t>
  </si>
  <si>
    <t>NM_008494</t>
  </si>
  <si>
    <t>Lfng</t>
  </si>
  <si>
    <t>EPMM109018-1A</t>
  </si>
  <si>
    <t>EAMM-021Z:A06</t>
  </si>
  <si>
    <t>MM:Lhx5</t>
  </si>
  <si>
    <t>NM_008499</t>
  </si>
  <si>
    <t>Lhx5</t>
  </si>
  <si>
    <t>LIM homeobox protein 5</t>
  </si>
  <si>
    <t>EPMM108813-1A</t>
  </si>
  <si>
    <t>EAMM-021Z:A07</t>
  </si>
  <si>
    <t>MM:Lig3</t>
  </si>
  <si>
    <t>NM_010716</t>
  </si>
  <si>
    <t>Lig3</t>
  </si>
  <si>
    <t>EPMM101850-1A</t>
  </si>
  <si>
    <t>EAMM-021Z:A08</t>
  </si>
  <si>
    <t>MM:Lmna</t>
  </si>
  <si>
    <t>NM_001111102</t>
  </si>
  <si>
    <t>Lmna</t>
  </si>
  <si>
    <t>Lamin A</t>
  </si>
  <si>
    <t>EPMM107169-1A</t>
  </si>
  <si>
    <t>EAMM-021Z:A09</t>
  </si>
  <si>
    <t>MM:Lox</t>
  </si>
  <si>
    <t>NM_010728</t>
  </si>
  <si>
    <t>Lox</t>
  </si>
  <si>
    <t>EPMM105361-1A</t>
  </si>
  <si>
    <t>EAMM-021Z:A10</t>
  </si>
  <si>
    <t>MM:Lrp2</t>
  </si>
  <si>
    <t>NM_001081088</t>
  </si>
  <si>
    <t>Lrp2</t>
  </si>
  <si>
    <t>EPMM106267-1A</t>
  </si>
  <si>
    <t>EAMM-021Z:A11</t>
  </si>
  <si>
    <t>MM:Lrrc32</t>
  </si>
  <si>
    <t>NM_001113379</t>
  </si>
  <si>
    <t>Lrrc32</t>
  </si>
  <si>
    <t>EPMM110254-1A</t>
  </si>
  <si>
    <t>EAMM-021Z:A12</t>
  </si>
  <si>
    <t>MM:Ltb</t>
  </si>
  <si>
    <t>NM_008518</t>
  </si>
  <si>
    <t>Ltb</t>
  </si>
  <si>
    <t>Lymphotoxin B</t>
  </si>
  <si>
    <t>EPMM104875-1A</t>
  </si>
  <si>
    <t>EAMM-021Z:B01</t>
  </si>
  <si>
    <t>Prkcdbp</t>
  </si>
  <si>
    <t>EPMM110307-1A</t>
  </si>
  <si>
    <t>MM:Ltbp2</t>
  </si>
  <si>
    <t>NM_013589</t>
  </si>
  <si>
    <t>Ltbp2</t>
  </si>
  <si>
    <t>EPMM102642-1A</t>
  </si>
  <si>
    <t>EAMM-021Z:B02</t>
  </si>
  <si>
    <t>MM:Ltbr</t>
  </si>
  <si>
    <t>NM_010736</t>
  </si>
  <si>
    <t>Ltbr</t>
  </si>
  <si>
    <t>Lymphotoxin B receptor</t>
  </si>
  <si>
    <t>EPMM109595-1A</t>
  </si>
  <si>
    <t>EAMM-021Z:B03</t>
  </si>
  <si>
    <t>MM:Mafb</t>
  </si>
  <si>
    <t>NM_010658</t>
  </si>
  <si>
    <t>Mafb</t>
  </si>
  <si>
    <t>V-maf musculoaponeurotic fibrosarcoma oncogene family, protein B (avian)</t>
  </si>
  <si>
    <t>EPMM106783-1A</t>
  </si>
  <si>
    <t>EAMM-021Z:B04</t>
  </si>
  <si>
    <t>MM:Malt1</t>
  </si>
  <si>
    <t>NM_172833</t>
  </si>
  <si>
    <t>Malt1</t>
  </si>
  <si>
    <t>EPMM105417-1A</t>
  </si>
  <si>
    <t>EAMM-021Z:B05</t>
  </si>
  <si>
    <t>Rprm</t>
  </si>
  <si>
    <t>EPMM106235-1A</t>
  </si>
  <si>
    <t>MM:Maml1</t>
  </si>
  <si>
    <t>NM_175334</t>
  </si>
  <si>
    <t>Maml1</t>
  </si>
  <si>
    <t>Mastermind like 1 (Drosophila)</t>
  </si>
  <si>
    <t>EPMM101491-1A</t>
  </si>
  <si>
    <t>EAMM-021Z:B06</t>
  </si>
  <si>
    <t>MM:Map3k5</t>
  </si>
  <si>
    <t>NM_008580</t>
  </si>
  <si>
    <t>Map3k5</t>
  </si>
  <si>
    <t>EPMM100721-1A</t>
  </si>
  <si>
    <t>EAMM-021Z:B07</t>
  </si>
  <si>
    <t>Sfrp2</t>
  </si>
  <si>
    <t>EPMM107136-1A</t>
  </si>
  <si>
    <t>MM:Map3k7</t>
  </si>
  <si>
    <t>NM_172688</t>
  </si>
  <si>
    <t>Map3k7</t>
  </si>
  <si>
    <t>EPMM107573-1A</t>
  </si>
  <si>
    <t>EAMM-021Z:B08</t>
  </si>
  <si>
    <t>Sfrp5</t>
  </si>
  <si>
    <t>EPMM105811-1A</t>
  </si>
  <si>
    <t>MM:Mcm2</t>
  </si>
  <si>
    <t>NM_008564</t>
  </si>
  <si>
    <t>Mcm2</t>
  </si>
  <si>
    <t>Minichromosome maintenance deficient 2 mitotin (S. cerevisiae)</t>
  </si>
  <si>
    <t>EPMM109438-1A</t>
  </si>
  <si>
    <t>EAMM-021Z:B09</t>
  </si>
  <si>
    <t>Timp3</t>
  </si>
  <si>
    <t>EPMM101103-1A</t>
  </si>
  <si>
    <t>MM:Mcm4</t>
  </si>
  <si>
    <t>NM_008565</t>
  </si>
  <si>
    <t>Mcm4</t>
  </si>
  <si>
    <t>Minichromosome maintenance deficient 4 homolog (S. cerevisiae)</t>
  </si>
  <si>
    <t>EPMM104271-1A</t>
  </si>
  <si>
    <t>EAMM-021Z:B10</t>
  </si>
  <si>
    <t>Tmeff2</t>
  </si>
  <si>
    <t>EPMM100127-1A</t>
  </si>
  <si>
    <t>MM:Mecp2</t>
  </si>
  <si>
    <t>NM_010788</t>
  </si>
  <si>
    <t>Mecp2</t>
  </si>
  <si>
    <t>Methyl CpG binding protein 2</t>
  </si>
  <si>
    <t>EPMM112130-1A</t>
  </si>
  <si>
    <t>EAMM-021Z:B11</t>
  </si>
  <si>
    <t>MM:Men1</t>
  </si>
  <si>
    <t>NM_008583</t>
  </si>
  <si>
    <t>Men1</t>
  </si>
  <si>
    <t>Multiple endocrine neoplasia 1</t>
  </si>
  <si>
    <t>EPMM105606-1A</t>
  </si>
  <si>
    <t>EAMM-021Z:B12</t>
  </si>
  <si>
    <t>MM:Mif</t>
  </si>
  <si>
    <t>NM_010798</t>
  </si>
  <si>
    <t>Mif</t>
  </si>
  <si>
    <t>Macrophage migration inhibitory factor</t>
  </si>
  <si>
    <t>EPMM100915-1A</t>
  </si>
  <si>
    <t>EAMM-031Z</t>
  </si>
  <si>
    <t>EAMM-031Z:A01</t>
  </si>
  <si>
    <t>MM:Mlh1</t>
  </si>
  <si>
    <t>NM_175266</t>
  </si>
  <si>
    <t>MutL homolog 1 (E. coli)</t>
  </si>
  <si>
    <t>EAMM-031Z:A02</t>
  </si>
  <si>
    <t>MM:Mlh3</t>
  </si>
  <si>
    <t>NM_175337</t>
  </si>
  <si>
    <t>Mlh3</t>
  </si>
  <si>
    <t>MutL homolog 3 (E coli)</t>
  </si>
  <si>
    <t>EPMM102649-1A</t>
  </si>
  <si>
    <t>EAMM-031Z:A03</t>
  </si>
  <si>
    <t>MM:Mme</t>
  </si>
  <si>
    <t>NM_008604</t>
  </si>
  <si>
    <t>Mme</t>
  </si>
  <si>
    <t>Membrane metallo endopeptidase</t>
  </si>
  <si>
    <t>EPMM107096-1A</t>
  </si>
  <si>
    <t>EAMM-031Z:A04</t>
  </si>
  <si>
    <t>MM:Mre11a</t>
  </si>
  <si>
    <t>NM_018736</t>
  </si>
  <si>
    <t>Mre11a</t>
  </si>
  <si>
    <t>Meiotic recombination 11 homolog A (S. cerevisiae)</t>
  </si>
  <si>
    <t>EPMM111306-1A</t>
  </si>
  <si>
    <t>EAMM-031Z:A05</t>
  </si>
  <si>
    <t>MM:Msh2</t>
  </si>
  <si>
    <t>NM_008628</t>
  </si>
  <si>
    <t>Msh2</t>
  </si>
  <si>
    <t>MutS homolog 2 (E. coli)</t>
  </si>
  <si>
    <t>EPMM105155-1A</t>
  </si>
  <si>
    <t>EAMM-031Z:A06</t>
  </si>
  <si>
    <t>MM:Msh3</t>
  </si>
  <si>
    <t>NM_010829</t>
  </si>
  <si>
    <t>Msh3</t>
  </si>
  <si>
    <t>EPMM103159-1A</t>
  </si>
  <si>
    <t>EAMM-031Z:A07</t>
  </si>
  <si>
    <t>MM:Mst1r</t>
  </si>
  <si>
    <t>NM_009074</t>
  </si>
  <si>
    <t>Mst1r</t>
  </si>
  <si>
    <t>EPMM111852-1A</t>
  </si>
  <si>
    <t>EAMM-031Z:A08</t>
  </si>
  <si>
    <t>MM:Msx1</t>
  </si>
  <si>
    <t>NM_010835</t>
  </si>
  <si>
    <t>Msx1</t>
  </si>
  <si>
    <t>Homeobox, msh-like 1</t>
  </si>
  <si>
    <t>EPMM108504-1A</t>
  </si>
  <si>
    <t>EAMM-031Z:A09</t>
  </si>
  <si>
    <t>MM:Mthfr</t>
  </si>
  <si>
    <t>NM_011929</t>
  </si>
  <si>
    <t>Mthfr</t>
  </si>
  <si>
    <t>5,10-methylenetetrahydrofolate reductase</t>
  </si>
  <si>
    <t>EPMM108205-1A</t>
  </si>
  <si>
    <t>EAMM-031Z:A10</t>
  </si>
  <si>
    <t>MM:Myb</t>
  </si>
  <si>
    <t>NM_010848</t>
  </si>
  <si>
    <t>Myb</t>
  </si>
  <si>
    <t>Myeloblastosis oncogene</t>
  </si>
  <si>
    <t>EPMM100726-1A</t>
  </si>
  <si>
    <t>EAMM-031Z:A11</t>
  </si>
  <si>
    <t>MM:Myc</t>
  </si>
  <si>
    <t>NM_010849</t>
  </si>
  <si>
    <t>Myc</t>
  </si>
  <si>
    <t>Myelocytomatosis oncogene</t>
  </si>
  <si>
    <t>EPMM103811-1A</t>
  </si>
  <si>
    <t>EAMM-031Z:A12</t>
  </si>
  <si>
    <t>MM:Myd88</t>
  </si>
  <si>
    <t>NM_130864</t>
  </si>
  <si>
    <t>Myd88</t>
  </si>
  <si>
    <t>Myeloid differentiation primary response gene 88</t>
  </si>
  <si>
    <t>EPMM111936-1A</t>
  </si>
  <si>
    <t>EAMM-031Z:B01</t>
  </si>
  <si>
    <t>MM:Nck1</t>
  </si>
  <si>
    <t>NM_010878</t>
  </si>
  <si>
    <t>Nck1</t>
  </si>
  <si>
    <t>Non-catalytic region of tyrosine kinase adaptor protein 1</t>
  </si>
  <si>
    <t>EPMM111785-1A</t>
  </si>
  <si>
    <t>EAMM-031Z:B02</t>
  </si>
  <si>
    <t>MM:Ncor2</t>
  </si>
  <si>
    <t>NM_011424</t>
  </si>
  <si>
    <t>Ncor2</t>
  </si>
  <si>
    <t>Nuclear receptor co-repressor 2</t>
  </si>
  <si>
    <t>EPMM108885-1A</t>
  </si>
  <si>
    <t>EAMM-031Z:B03</t>
  </si>
  <si>
    <t>MM:Ncstn</t>
  </si>
  <si>
    <t>NM_021607</t>
  </si>
  <si>
    <t>Ncstn</t>
  </si>
  <si>
    <t>EPMM100566-1A</t>
  </si>
  <si>
    <t>EAMM-031Z:B04</t>
  </si>
  <si>
    <t>MM:Neurog1</t>
  </si>
  <si>
    <t>NM_010896</t>
  </si>
  <si>
    <t>Neurog1</t>
  </si>
  <si>
    <t>EPMM103062-1A</t>
  </si>
  <si>
    <t>EAMM-031Z:B05</t>
  </si>
  <si>
    <t>MM:Nfatc1</t>
  </si>
  <si>
    <t>NM_198429</t>
  </si>
  <si>
    <t>Nfatc1</t>
  </si>
  <si>
    <t>EPMM105490-1A</t>
  </si>
  <si>
    <t>EAMM-031Z:B06</t>
  </si>
  <si>
    <t>MM:Nfkb2</t>
  </si>
  <si>
    <t>NM_001177369</t>
  </si>
  <si>
    <t>Nfkb2</t>
  </si>
  <si>
    <t>Nuclear factor of kappa light polypeptide gene enhancer in B-cells 2, p49/p100</t>
  </si>
  <si>
    <t>EPMM105857-1A</t>
  </si>
  <si>
    <t>EAMM-031Z:B07</t>
  </si>
  <si>
    <t>Reln</t>
  </si>
  <si>
    <t>EPMM108364-1A</t>
  </si>
  <si>
    <t>MM:Nfya</t>
  </si>
  <si>
    <t>NM_010913</t>
  </si>
  <si>
    <t>Nfya</t>
  </si>
  <si>
    <t>Nuclear transcription factor-Y alpha</t>
  </si>
  <si>
    <t>EPMM104981-1A</t>
  </si>
  <si>
    <t>EAMM-031Z:B08</t>
  </si>
  <si>
    <t>MM:Nid2</t>
  </si>
  <si>
    <t>NM_008695</t>
  </si>
  <si>
    <t>Nid2</t>
  </si>
  <si>
    <t>Nidogen 2</t>
  </si>
  <si>
    <t>EPMM103296-1A</t>
  </si>
  <si>
    <t>EAMM-031Z:B09</t>
  </si>
  <si>
    <t>Socs1</t>
  </si>
  <si>
    <t>EPMM104246-1A</t>
  </si>
  <si>
    <t>MM:Nkd1</t>
  </si>
  <si>
    <t>NM_027280</t>
  </si>
  <si>
    <t>Nkd1</t>
  </si>
  <si>
    <t>Naked cuticle 1 homolog (Drosophila)</t>
  </si>
  <si>
    <t>EPMM111005-1A</t>
  </si>
  <si>
    <t>EAMM-031Z:B10</t>
  </si>
  <si>
    <t>Wt1</t>
  </si>
  <si>
    <t>EPMM106423-1A</t>
  </si>
  <si>
    <t>MM:Nog</t>
  </si>
  <si>
    <t>NM_008711</t>
  </si>
  <si>
    <t>Nog</t>
  </si>
  <si>
    <t>EPMM101922-1A</t>
  </si>
  <si>
    <t>EAMM-031Z:B11</t>
  </si>
  <si>
    <t>MM:Notch1</t>
  </si>
  <si>
    <t>NM_008714</t>
  </si>
  <si>
    <t>Notch1</t>
  </si>
  <si>
    <t>Notch gene homolog 1 (Drosophila)</t>
  </si>
  <si>
    <t>EPMM106056-1A</t>
  </si>
  <si>
    <t>EAMM-031Z:B12</t>
  </si>
  <si>
    <t>MM:Notch2</t>
  </si>
  <si>
    <t>NM_010928</t>
  </si>
  <si>
    <t>Notch2</t>
  </si>
  <si>
    <t>Notch gene homolog 2 (Drosophila)</t>
  </si>
  <si>
    <t>EPMM107286-1A</t>
  </si>
  <si>
    <t>EAMM-041Z</t>
  </si>
  <si>
    <t>EAMM-041Z:A01</t>
  </si>
  <si>
    <t>MM:Npm1</t>
  </si>
  <si>
    <t>NM_008722</t>
  </si>
  <si>
    <t>Npm1</t>
  </si>
  <si>
    <t>Nucleophosmin 1</t>
  </si>
  <si>
    <t>EPMM101443-1A</t>
  </si>
  <si>
    <t>EAMM-041Z:A02</t>
  </si>
  <si>
    <t>MM:Nr3c1</t>
  </si>
  <si>
    <t>NM_008173</t>
  </si>
  <si>
    <t>Nr3c1</t>
  </si>
  <si>
    <t>Nuclear receptor subfamily 3, group C, member 1</t>
  </si>
  <si>
    <t>EPMM105327-1A</t>
  </si>
  <si>
    <t>EAMM-041Z:A03</t>
  </si>
  <si>
    <t>MM:Nr4a2</t>
  </si>
  <si>
    <t>NM_013613</t>
  </si>
  <si>
    <t>Nr4a2</t>
  </si>
  <si>
    <t>EPMM106239-1A</t>
  </si>
  <si>
    <t>EAMM-041Z:A04</t>
  </si>
  <si>
    <t>MM:Nr4a3</t>
  </si>
  <si>
    <t>NM_015743</t>
  </si>
  <si>
    <t>Nr4a3</t>
  </si>
  <si>
    <t>EPMM107679-1A</t>
  </si>
  <si>
    <t>EAMM-041Z:A05</t>
  </si>
  <si>
    <t>MM:Ocln</t>
  </si>
  <si>
    <t>NM_008756</t>
  </si>
  <si>
    <t>Ocln</t>
  </si>
  <si>
    <t>EPMM103209-1A</t>
  </si>
  <si>
    <t>EAMM-041Z:A06</t>
  </si>
  <si>
    <t>MM:Olig2</t>
  </si>
  <si>
    <t>NM_016967</t>
  </si>
  <si>
    <t>Olig2</t>
  </si>
  <si>
    <t>Oligodendrocyte transcription factor 2</t>
  </si>
  <si>
    <t>EPMM104527-1A</t>
  </si>
  <si>
    <t>EAMM-041Z:A07</t>
  </si>
  <si>
    <t>MM:Osmr</t>
  </si>
  <si>
    <t>NM_011019</t>
  </si>
  <si>
    <t>Osmr</t>
  </si>
  <si>
    <t>Oncostatin M receptor</t>
  </si>
  <si>
    <t>EPMM103687-1A</t>
  </si>
  <si>
    <t>EAMM-041Z:A08</t>
  </si>
  <si>
    <t>MM:Parp1</t>
  </si>
  <si>
    <t>NM_007415</t>
  </si>
  <si>
    <t>Parp1</t>
  </si>
  <si>
    <t>Poly (ADP-ribose) polymerase family, member 1</t>
  </si>
  <si>
    <t>EPMM100601-1A</t>
  </si>
  <si>
    <t>EAMM-041Z:A09</t>
  </si>
  <si>
    <t>MM:Pax5</t>
  </si>
  <si>
    <t>NM_008782</t>
  </si>
  <si>
    <t>Pax5</t>
  </si>
  <si>
    <t>Paired box gene 5</t>
  </si>
  <si>
    <t>EPMM107649-1A</t>
  </si>
  <si>
    <t>EAMM-041Z:A10</t>
  </si>
  <si>
    <t>MM:Pax6</t>
  </si>
  <si>
    <t>NM_013627</t>
  </si>
  <si>
    <t>Pax6</t>
  </si>
  <si>
    <t>Paired box gene 6</t>
  </si>
  <si>
    <t>EPMM106430-1A</t>
  </si>
  <si>
    <t>EAMM-041Z:A11</t>
  </si>
  <si>
    <t>MM:Pcdh10</t>
  </si>
  <si>
    <t>NM_011043</t>
  </si>
  <si>
    <t>Pcdh10</t>
  </si>
  <si>
    <t>EPMM107052-1A</t>
  </si>
  <si>
    <t>EAMM-041Z:A12</t>
  </si>
  <si>
    <t>MM:Pcgf1</t>
  </si>
  <si>
    <t>NM_197992</t>
  </si>
  <si>
    <t>Pcgf1</t>
  </si>
  <si>
    <t>EPMM109363-1A</t>
  </si>
  <si>
    <t>EAMM-041Z:B01</t>
  </si>
  <si>
    <t>MM:Pcgf2</t>
  </si>
  <si>
    <t>NM_001163308</t>
  </si>
  <si>
    <t>Pcgf2</t>
  </si>
  <si>
    <t>EPMM102005-1A</t>
  </si>
  <si>
    <t>EAMM-041Z:B02</t>
  </si>
  <si>
    <t>Prdm2</t>
  </si>
  <si>
    <t>EPMM108192-1A</t>
  </si>
  <si>
    <t>MM:Pcgf3</t>
  </si>
  <si>
    <t>NM_172716</t>
  </si>
  <si>
    <t>Pcgf3</t>
  </si>
  <si>
    <t>EPMM108719-1A</t>
  </si>
  <si>
    <t>EAMM-041Z:B03</t>
  </si>
  <si>
    <t>MM:Pcgf6</t>
  </si>
  <si>
    <t>NM_027654</t>
  </si>
  <si>
    <t>Pcgf6</t>
  </si>
  <si>
    <t>EPMM105870-1A</t>
  </si>
  <si>
    <t>EAMM-041Z:B04</t>
  </si>
  <si>
    <t>MM:Pcna</t>
  </si>
  <si>
    <t>NM_011045</t>
  </si>
  <si>
    <t>Pcna</t>
  </si>
  <si>
    <t>EPMM106619-1A</t>
  </si>
  <si>
    <t>EAMM-041Z:B05</t>
  </si>
  <si>
    <t>Rassf2</t>
  </si>
  <si>
    <t>EPMM106616-1A</t>
  </si>
  <si>
    <t>MM:Per2</t>
  </si>
  <si>
    <t>NM_011066</t>
  </si>
  <si>
    <t>Per2</t>
  </si>
  <si>
    <t>EPMM100315-1A</t>
  </si>
  <si>
    <t>EAMM-041Z:B06</t>
  </si>
  <si>
    <t>Sema3b</t>
  </si>
  <si>
    <t>EPMM111845-1A</t>
  </si>
  <si>
    <t>MM:Perp</t>
  </si>
  <si>
    <t>NM_022032</t>
  </si>
  <si>
    <t>Perp</t>
  </si>
  <si>
    <t>EPMM100713-1A</t>
  </si>
  <si>
    <t>EAMM-041Z:B07</t>
  </si>
  <si>
    <t>MM:Pgr</t>
  </si>
  <si>
    <t>NM_008829</t>
  </si>
  <si>
    <t>Progesterone receptor</t>
  </si>
  <si>
    <t>EAMM-041Z:B08</t>
  </si>
  <si>
    <t>MM:Phc1</t>
  </si>
  <si>
    <t>NM_007905</t>
  </si>
  <si>
    <t>Phc1</t>
  </si>
  <si>
    <t>Polyhomeotic-like 1 (Drosophila)</t>
  </si>
  <si>
    <t>EPMM109568-1A</t>
  </si>
  <si>
    <t>EAMM-041Z:B09</t>
  </si>
  <si>
    <t>Tcf21</t>
  </si>
  <si>
    <t>EPMM100732-1A</t>
  </si>
  <si>
    <t>MM:Phf1</t>
  </si>
  <si>
    <t>NM_009343</t>
  </si>
  <si>
    <t>Phf1</t>
  </si>
  <si>
    <t>EPMM104743-1A</t>
  </si>
  <si>
    <t>EAMM-041Z:B10</t>
  </si>
  <si>
    <t>Tgfb1</t>
  </si>
  <si>
    <t>EPMM109864-1A</t>
  </si>
  <si>
    <t>MM:Phf19</t>
  </si>
  <si>
    <t>NM_028716</t>
  </si>
  <si>
    <t>Phf19</t>
  </si>
  <si>
    <t>EPMM106184-1A</t>
  </si>
  <si>
    <t>EAMM-041Z:B11</t>
  </si>
  <si>
    <t>MM:Plek2</t>
  </si>
  <si>
    <t>NM_013738</t>
  </si>
  <si>
    <t>Plek2</t>
  </si>
  <si>
    <t>EPMM102585-1A</t>
  </si>
  <si>
    <t>EAMM-041Z:B12</t>
  </si>
  <si>
    <t>MM:Plscr1</t>
  </si>
  <si>
    <t>NM_011636</t>
  </si>
  <si>
    <t>Plscr1</t>
  </si>
  <si>
    <t>EPMM111747-1A</t>
  </si>
  <si>
    <t>EAMM-051Z</t>
  </si>
  <si>
    <t>EAMM-051Z:A01</t>
  </si>
  <si>
    <t>MM:Pms2</t>
  </si>
  <si>
    <t>NM_146165</t>
  </si>
  <si>
    <t>Pms2</t>
  </si>
  <si>
    <t>Postmeiotic segregation increased 2 (S. cerevisiae)</t>
  </si>
  <si>
    <t>EPMM109050-1A</t>
  </si>
  <si>
    <t>EAMM-051Z:A02</t>
  </si>
  <si>
    <t>MM:Polb</t>
  </si>
  <si>
    <t>NM_011130</t>
  </si>
  <si>
    <t>Polb</t>
  </si>
  <si>
    <t>EPMM110669-1A</t>
  </si>
  <si>
    <t>EAMM-051Z:A03</t>
  </si>
  <si>
    <t>MM:Pold3</t>
  </si>
  <si>
    <t>NM_133692</t>
  </si>
  <si>
    <t>Pold3</t>
  </si>
  <si>
    <t>EPMM110271-1A</t>
  </si>
  <si>
    <t>EAMM-051Z:A04</t>
  </si>
  <si>
    <t>MM:Pou2f2</t>
  </si>
  <si>
    <t>NM_011138</t>
  </si>
  <si>
    <t>Pou2f2</t>
  </si>
  <si>
    <t>POU domain, class 2, transcription factor 2</t>
  </si>
  <si>
    <t>EPMM109846-1A</t>
  </si>
  <si>
    <t>EAMM-051Z:A05</t>
  </si>
  <si>
    <t>MM:Ppara</t>
  </si>
  <si>
    <t>NM_001113418</t>
  </si>
  <si>
    <t>Ppara</t>
  </si>
  <si>
    <t>Peroxisome proliferator activated receptor alpha</t>
  </si>
  <si>
    <t>EPMM104024-1A</t>
  </si>
  <si>
    <t>EAMM-051Z:A06</t>
  </si>
  <si>
    <t>MM:Pparg</t>
  </si>
  <si>
    <t>NM_001127330</t>
  </si>
  <si>
    <t>Pparg</t>
  </si>
  <si>
    <t>Peroxisome proliferator activated receptor gamma</t>
  </si>
  <si>
    <t>EPMM109522-1A</t>
  </si>
  <si>
    <t>EAMM-051Z:A07</t>
  </si>
  <si>
    <t>MM:Ppp1r3c</t>
  </si>
  <si>
    <t>NM_016854</t>
  </si>
  <si>
    <t>Ppp1r3c</t>
  </si>
  <si>
    <t>EPMM105770-1A</t>
  </si>
  <si>
    <t>EAMM-051Z:A08</t>
  </si>
  <si>
    <t>MM:Ppp2r4</t>
  </si>
  <si>
    <t>NM_138748</t>
  </si>
  <si>
    <t>Ppp2r4</t>
  </si>
  <si>
    <t>Protein phosphatase 2A, regulatory subunit B (PR 53)</t>
  </si>
  <si>
    <t>EPMM106117-1A</t>
  </si>
  <si>
    <t>EAMM-051Z:A09</t>
  </si>
  <si>
    <t>MM:Prdm2</t>
  </si>
  <si>
    <t>NM_001081355</t>
  </si>
  <si>
    <t>EAMM-051Z:A10</t>
  </si>
  <si>
    <t>MM:Prdx2</t>
  </si>
  <si>
    <t>NM_011563</t>
  </si>
  <si>
    <t>Prdx2</t>
  </si>
  <si>
    <t>EPMM110977-1A</t>
  </si>
  <si>
    <t>EAMM-051Z:A11</t>
  </si>
  <si>
    <t>MM:Prkca</t>
  </si>
  <si>
    <t>NM_011101</t>
  </si>
  <si>
    <t>Prkca</t>
  </si>
  <si>
    <t>Protein kinase C, alpha</t>
  </si>
  <si>
    <t>EPMM102177-1A</t>
  </si>
  <si>
    <t>EAMM-051Z:A12</t>
  </si>
  <si>
    <t>MM:Prkcdbp</t>
  </si>
  <si>
    <t>NM_028444</t>
  </si>
  <si>
    <t>EAMM-051Z:B01</t>
  </si>
  <si>
    <t>MM:Prkcq</t>
  </si>
  <si>
    <t>NM_008859</t>
  </si>
  <si>
    <t>Prkcq</t>
  </si>
  <si>
    <t>Protein kinase C, theta</t>
  </si>
  <si>
    <t>EPMM105963-1A</t>
  </si>
  <si>
    <t>EAMM-051Z:B02</t>
  </si>
  <si>
    <t>MM:Psenen</t>
  </si>
  <si>
    <t>NM_170760</t>
  </si>
  <si>
    <t>Psenen</t>
  </si>
  <si>
    <t>EPMM109954-1A</t>
  </si>
  <si>
    <t>EAMM-051Z:B03</t>
  </si>
  <si>
    <t>MM:Pten</t>
  </si>
  <si>
    <t>NM_008960</t>
  </si>
  <si>
    <t>EAMM-051Z:B04</t>
  </si>
  <si>
    <t>MM:Ptp4a1</t>
  </si>
  <si>
    <t>NM_011200</t>
  </si>
  <si>
    <t>Ptp4a1</t>
  </si>
  <si>
    <t>Protein tyrosine phosphatase 4a1</t>
  </si>
  <si>
    <t>EPMM100060-1A</t>
  </si>
  <si>
    <t>EAMM-051Z:B05</t>
  </si>
  <si>
    <t>MM:Qpct</t>
  </si>
  <si>
    <t>NM_027455</t>
  </si>
  <si>
    <t>Qpct</t>
  </si>
  <si>
    <t>Glutaminyl-peptide cyclotransferase (glutaminyl cyclase)</t>
  </si>
  <si>
    <t>EPMM105110-1A</t>
  </si>
  <si>
    <t>EAMM-051Z:B06</t>
  </si>
  <si>
    <t>Rbp1</t>
  </si>
  <si>
    <t>EPMM111769-1A</t>
  </si>
  <si>
    <t>MM:Rad23a</t>
  </si>
  <si>
    <t>NM_009010</t>
  </si>
  <si>
    <t>Rad23a</t>
  </si>
  <si>
    <t>RAD23a homolog (S. cerevisiae)</t>
  </si>
  <si>
    <t>EPMM110968-1A</t>
  </si>
  <si>
    <t>EAMM-051Z:B07</t>
  </si>
  <si>
    <t>MM:Rad23b</t>
  </si>
  <si>
    <t>NM_009011</t>
  </si>
  <si>
    <t>Rad23b</t>
  </si>
  <si>
    <t>RAD23b homolog (S. cerevisiae)</t>
  </si>
  <si>
    <t>EPMM107699-1A</t>
  </si>
  <si>
    <t>EAMM-051Z:B08</t>
  </si>
  <si>
    <t>MM:Rad50</t>
  </si>
  <si>
    <t>NM_009012</t>
  </si>
  <si>
    <t>Rad50</t>
  </si>
  <si>
    <t>EPMM101529-1A</t>
  </si>
  <si>
    <t>EAMM-051Z:B09</t>
  </si>
  <si>
    <t>Slc5a8</t>
  </si>
  <si>
    <t>EPMM101115-1A</t>
  </si>
  <si>
    <t>MM:Rad51</t>
  </si>
  <si>
    <t>NM_011234</t>
  </si>
  <si>
    <t>Rad51</t>
  </si>
  <si>
    <t>EPMM106478-1A</t>
  </si>
  <si>
    <t>EAMM-051Z:B10</t>
  </si>
  <si>
    <t>MM:Rad9a</t>
  </si>
  <si>
    <t>NM_011237</t>
  </si>
  <si>
    <t>Rad9a</t>
  </si>
  <si>
    <t>RAD9 homolog (S. pombe)</t>
  </si>
  <si>
    <t>EPMM105535-1A</t>
  </si>
  <si>
    <t>EAMM-051Z:B11</t>
  </si>
  <si>
    <t>MM:Rara</t>
  </si>
  <si>
    <t>NM_001177302</t>
  </si>
  <si>
    <t>Rara</t>
  </si>
  <si>
    <t>EPMM102039-1A</t>
  </si>
  <si>
    <t>EAMM-051Z:B12</t>
  </si>
  <si>
    <t>MM:Rarb</t>
  </si>
  <si>
    <t>NM_011243</t>
  </si>
  <si>
    <t>EAMM-061Z</t>
  </si>
  <si>
    <t>EAMM-061Z:A01</t>
  </si>
  <si>
    <t>MM:Rasef</t>
  </si>
  <si>
    <t>NM_001017427</t>
  </si>
  <si>
    <t>Rasef</t>
  </si>
  <si>
    <t>RAS and EF hand domain containing</t>
  </si>
  <si>
    <t>EPMM107745-1A</t>
  </si>
  <si>
    <t>EAMM-061Z:A02</t>
  </si>
  <si>
    <t>MM:Rassf1</t>
  </si>
  <si>
    <t>NM_019713</t>
  </si>
  <si>
    <t>EAMM-061Z:A03</t>
  </si>
  <si>
    <t>MM:Rassf2</t>
  </si>
  <si>
    <t>NM_175445</t>
  </si>
  <si>
    <t>EAMM-061Z:A04</t>
  </si>
  <si>
    <t>MM:Rb1</t>
  </si>
  <si>
    <t>NM_009029</t>
  </si>
  <si>
    <t>EAMM-061Z:A05</t>
  </si>
  <si>
    <t>MM:Rbl1</t>
  </si>
  <si>
    <t>NM_011249</t>
  </si>
  <si>
    <t>Rbl1</t>
  </si>
  <si>
    <t>EPMM106764-1A</t>
  </si>
  <si>
    <t>EAMM-061Z:A06</t>
  </si>
  <si>
    <t>MM:Rbl2</t>
  </si>
  <si>
    <t>NM_011250</t>
  </si>
  <si>
    <t>Rbl2</t>
  </si>
  <si>
    <t>Retinoblastoma-like 2</t>
  </si>
  <si>
    <t>EPMM111011-1A</t>
  </si>
  <si>
    <t>EAMM-061Z:A07</t>
  </si>
  <si>
    <t>MM:Rbp1</t>
  </si>
  <si>
    <t>NM_011254</t>
  </si>
  <si>
    <t>Retinol binding protein 1, cellular</t>
  </si>
  <si>
    <t>EAMM-061Z:A08</t>
  </si>
  <si>
    <t>MM:Rbpjl</t>
  </si>
  <si>
    <t>NM_009036</t>
  </si>
  <si>
    <t>Rbpjl</t>
  </si>
  <si>
    <t>EPMM106811-1A</t>
  </si>
  <si>
    <t>EAMM-061Z:A09</t>
  </si>
  <si>
    <t>MM:Rel</t>
  </si>
  <si>
    <t>NM_009044</t>
  </si>
  <si>
    <t>Rel</t>
  </si>
  <si>
    <t>Reticuloendotheliosis oncogene</t>
  </si>
  <si>
    <t>EPMM101403-1A</t>
  </si>
  <si>
    <t>EAMM-061Z:A10</t>
  </si>
  <si>
    <t>MM:Relb</t>
  </si>
  <si>
    <t>NM_009046</t>
  </si>
  <si>
    <t>Relb</t>
  </si>
  <si>
    <t>Avian reticuloendotheliosis viral (v-rel) oncogene related B</t>
  </si>
  <si>
    <t>EPMM109817-1A</t>
  </si>
  <si>
    <t>EAMM-061Z:A11</t>
  </si>
  <si>
    <t>MM:Reln</t>
  </si>
  <si>
    <t>NM_011261</t>
  </si>
  <si>
    <t>EAMM-061Z:A12</t>
  </si>
  <si>
    <t>MM:Rgs2</t>
  </si>
  <si>
    <t>NM_009061</t>
  </si>
  <si>
    <t>Rgs2</t>
  </si>
  <si>
    <t>Regulator of G-protein signaling 2</t>
  </si>
  <si>
    <t>EPMM100464-1A</t>
  </si>
  <si>
    <t>EAMM-061Z:B01</t>
  </si>
  <si>
    <t>MM:Ring1</t>
  </si>
  <si>
    <t>NM_009066</t>
  </si>
  <si>
    <t>Ring1</t>
  </si>
  <si>
    <t>EPMM104839-1A</t>
  </si>
  <si>
    <t>EAMM-061Z:B02</t>
  </si>
  <si>
    <t>MM:Ripk2</t>
  </si>
  <si>
    <t>NM_138952</t>
  </si>
  <si>
    <t>Ripk2</t>
  </si>
  <si>
    <t>Receptor (TNFRSF)-interacting serine-threonine kinase 2</t>
  </si>
  <si>
    <t>EPMM107548-1A</t>
  </si>
  <si>
    <t>EAMM-061Z:B03</t>
  </si>
  <si>
    <t>MM:Rnf2</t>
  </si>
  <si>
    <t>NM_011277</t>
  </si>
  <si>
    <t>Rnf2</t>
  </si>
  <si>
    <t>EPMM100469-1A</t>
  </si>
  <si>
    <t>EAMM-061Z:B04</t>
  </si>
  <si>
    <t>MM:Rora</t>
  </si>
  <si>
    <t>NM_013646</t>
  </si>
  <si>
    <t>Rora</t>
  </si>
  <si>
    <t>RAR-related orphan receptor alpha</t>
  </si>
  <si>
    <t>EPMM111649-1A</t>
  </si>
  <si>
    <t>EAMM-061Z:B05</t>
  </si>
  <si>
    <t>Sfrp4</t>
  </si>
  <si>
    <t>EPMM102840-1A</t>
  </si>
  <si>
    <t>MM:Rpl39</t>
  </si>
  <si>
    <t>NM_026055</t>
  </si>
  <si>
    <t>Rpl39</t>
  </si>
  <si>
    <t>EPMM112045-1A</t>
  </si>
  <si>
    <t>EAMM-061Z:B06</t>
  </si>
  <si>
    <t>MM:Rpp21</t>
  </si>
  <si>
    <t>NM_026308</t>
  </si>
  <si>
    <t>Rpp21</t>
  </si>
  <si>
    <t>Ribonuclease P 21 subunit (human)</t>
  </si>
  <si>
    <t>EPMM104908-1A</t>
  </si>
  <si>
    <t>EAMM-061Z:B07</t>
  </si>
  <si>
    <t>MM:Rprm</t>
  </si>
  <si>
    <t>NM_023396</t>
  </si>
  <si>
    <t>Reprimo, TP53 dependent G2 arrest mediator candidate</t>
  </si>
  <si>
    <t>EAMM-061Z:B08</t>
  </si>
  <si>
    <t>Uchl1</t>
  </si>
  <si>
    <t>EPMM108567-1A</t>
  </si>
  <si>
    <t>MM:Runx1</t>
  </si>
  <si>
    <t>NM_009821</t>
  </si>
  <si>
    <t>Runx1</t>
  </si>
  <si>
    <t>Runt related transcription factor 1</t>
  </si>
  <si>
    <t>EPMM104545-1A</t>
  </si>
  <si>
    <t>EAMM-061Z:B09</t>
  </si>
  <si>
    <t>Wif1</t>
  </si>
  <si>
    <t>EPMM101202-1A</t>
  </si>
  <si>
    <t>MM:Runx2</t>
  </si>
  <si>
    <t>NM_001145920</t>
  </si>
  <si>
    <t>Runx2</t>
  </si>
  <si>
    <t>Runt related transcription factor 2</t>
  </si>
  <si>
    <t>EPMM104927-1A</t>
  </si>
  <si>
    <t>EAMM-061Z:B10</t>
  </si>
  <si>
    <t>MM:Seh1l</t>
  </si>
  <si>
    <t>NM_028112</t>
  </si>
  <si>
    <t>Seh1l</t>
  </si>
  <si>
    <t>SEH1-like (S. cerevisiae</t>
  </si>
  <si>
    <t>EPMM105436-1A</t>
  </si>
  <si>
    <t>EAMM-061Z:B11</t>
  </si>
  <si>
    <t>MM:Sema3b</t>
  </si>
  <si>
    <t>NM_001042779</t>
  </si>
  <si>
    <t>Sema domain, immunoglobulin domain (Ig), short basic domain, secreted, (semaphorin) 3B</t>
  </si>
  <si>
    <t>EAMM-061Z:B12</t>
  </si>
  <si>
    <t>MM:Senp2</t>
  </si>
  <si>
    <t>NR_027488</t>
  </si>
  <si>
    <t>Senp2</t>
  </si>
  <si>
    <t>SUMO/sentrin specific peptidase 2</t>
  </si>
  <si>
    <t>EPMM104349-1A</t>
  </si>
  <si>
    <t>EAMM-071Z</t>
  </si>
  <si>
    <t>EAMM-071Z:A01</t>
  </si>
  <si>
    <t>MM:Sfn</t>
  </si>
  <si>
    <t>NM_018754</t>
  </si>
  <si>
    <t>EAMM-071Z:A02</t>
  </si>
  <si>
    <t>MM:Sfrp1</t>
  </si>
  <si>
    <t>NM_013834</t>
  </si>
  <si>
    <t>EAMM-071Z:A03</t>
  </si>
  <si>
    <t>MM:Sfrp2</t>
  </si>
  <si>
    <t>NM_009144</t>
  </si>
  <si>
    <t>EAMM-071Z:A04</t>
  </si>
  <si>
    <t>MM:Sfrp4</t>
  </si>
  <si>
    <t>NM_016687</t>
  </si>
  <si>
    <t>EAMM-071Z:A05</t>
  </si>
  <si>
    <t>MM:Sfrp5</t>
  </si>
  <si>
    <t>NM_018780</t>
  </si>
  <si>
    <t>Secreted frizzled-related sequence protein 5</t>
  </si>
  <si>
    <t>EAMM-071Z:A06</t>
  </si>
  <si>
    <t>MM:Slc5a8</t>
  </si>
  <si>
    <t>NM_145423</t>
  </si>
  <si>
    <t>EAMM-071Z:A07</t>
  </si>
  <si>
    <t>MM:Slit2</t>
  </si>
  <si>
    <t>NM_178804</t>
  </si>
  <si>
    <t>EAMM-071Z:A08</t>
  </si>
  <si>
    <t>MM:Smad1</t>
  </si>
  <si>
    <t>NM_008539</t>
  </si>
  <si>
    <t>Smad1</t>
  </si>
  <si>
    <t>MAD homolog 1 (Drosophila)</t>
  </si>
  <si>
    <t>EPMM110922-1A</t>
  </si>
  <si>
    <t>EAMM-071Z:A09</t>
  </si>
  <si>
    <t>MM:Smad2</t>
  </si>
  <si>
    <t>NM_010754</t>
  </si>
  <si>
    <t>Smad2</t>
  </si>
  <si>
    <t>MAD homolog 2 (Drosophila)</t>
  </si>
  <si>
    <t>EPMM105466-1A</t>
  </si>
  <si>
    <t>EAMM-071Z:A10</t>
  </si>
  <si>
    <t>MM:Smad3</t>
  </si>
  <si>
    <t>NM_016769</t>
  </si>
  <si>
    <t>Smad3</t>
  </si>
  <si>
    <t>MAD homolog 3 (Drosophila)</t>
  </si>
  <si>
    <t>EPMM111605-1A</t>
  </si>
  <si>
    <t>EAMM-071Z:A11</t>
  </si>
  <si>
    <t>MM:Smad4</t>
  </si>
  <si>
    <t>NM_008540</t>
  </si>
  <si>
    <t>Smad4</t>
  </si>
  <si>
    <t>MAD homolog 4 (Drosophila)</t>
  </si>
  <si>
    <t>EPMM105448-1A</t>
  </si>
  <si>
    <t>EAMM-071Z:A12</t>
  </si>
  <si>
    <t>MM:Smad6</t>
  </si>
  <si>
    <t>NM_008542</t>
  </si>
  <si>
    <t>Smad6</t>
  </si>
  <si>
    <t>MAD homolog 6 (Drosophila)</t>
  </si>
  <si>
    <t>EPMM111606-1A</t>
  </si>
  <si>
    <t>EAMM-071Z:B01</t>
  </si>
  <si>
    <t>MM:Sms</t>
  </si>
  <si>
    <t>NM_009214</t>
  </si>
  <si>
    <t>Sms</t>
  </si>
  <si>
    <t>EPMM112290-1A</t>
  </si>
  <si>
    <t>EAMM-071Z:B02</t>
  </si>
  <si>
    <t>MM:Smurf1</t>
  </si>
  <si>
    <t>NM_029438</t>
  </si>
  <si>
    <t>Smurf1</t>
  </si>
  <si>
    <t>SMAD specific E3 ubiquitin protein ligase 1</t>
  </si>
  <si>
    <t>EPMM109060-1A</t>
  </si>
  <si>
    <t>EAMM-071Z:B03</t>
  </si>
  <si>
    <t>MM:Snw1</t>
  </si>
  <si>
    <t>NM_025507</t>
  </si>
  <si>
    <t>Snw1</t>
  </si>
  <si>
    <t>EPMM102676-1A</t>
  </si>
  <si>
    <t>EAMM-071Z:B04</t>
  </si>
  <si>
    <t>MM:Socs1</t>
  </si>
  <si>
    <t>NM_009896</t>
  </si>
  <si>
    <t>EAMM-071Z:B05</t>
  </si>
  <si>
    <t>MM:Socs2</t>
  </si>
  <si>
    <t>NM_001168656</t>
  </si>
  <si>
    <t>Socs2</t>
  </si>
  <si>
    <t>EPMM101138-1A</t>
  </si>
  <si>
    <t>EAMM-071Z:B06</t>
  </si>
  <si>
    <t>MM:Socs3</t>
  </si>
  <si>
    <t>NM_007707</t>
  </si>
  <si>
    <t>Socs3</t>
  </si>
  <si>
    <t>EPMM102272-1A</t>
  </si>
  <si>
    <t>EAMM-071Z:B07</t>
  </si>
  <si>
    <t>MM:Sod1</t>
  </si>
  <si>
    <t>NM_011434</t>
  </si>
  <si>
    <t>Sod1</t>
  </si>
  <si>
    <t>EPMM104518-1A</t>
  </si>
  <si>
    <t>EAMM-071Z:B08</t>
  </si>
  <si>
    <t>Spock2</t>
  </si>
  <si>
    <t>EPMM100843-1A</t>
  </si>
  <si>
    <t>MM:Sorbs3</t>
  </si>
  <si>
    <t>NM_011366</t>
  </si>
  <si>
    <t>Sorbs3</t>
  </si>
  <si>
    <t>EPMM103573-1A</t>
  </si>
  <si>
    <t>EAMM-071Z:B09</t>
  </si>
  <si>
    <t>Tle1</t>
  </si>
  <si>
    <t>EPMM107744-1A</t>
  </si>
  <si>
    <t>MM:Sox17</t>
  </si>
  <si>
    <t>NM_011441</t>
  </si>
  <si>
    <t>Sox17</t>
  </si>
  <si>
    <t>SRY-box containing gene 17</t>
  </si>
  <si>
    <t>EPMM100004-1A</t>
  </si>
  <si>
    <t>EAMM-071Z:B10</t>
  </si>
  <si>
    <t>Trp53</t>
  </si>
  <si>
    <t>EPMM101674-1A</t>
  </si>
  <si>
    <t>MM:Sox2</t>
  </si>
  <si>
    <t>NM_011443</t>
  </si>
  <si>
    <t>Sox2</t>
  </si>
  <si>
    <t>SRY-box containing gene 2</t>
  </si>
  <si>
    <t>EPMM107021-1A</t>
  </si>
  <si>
    <t>EAMM-071Z:B11</t>
  </si>
  <si>
    <t>MM:Sp1</t>
  </si>
  <si>
    <t>NM_013672</t>
  </si>
  <si>
    <t>Sp1</t>
  </si>
  <si>
    <t>Trans-acting transcription factor 1</t>
  </si>
  <si>
    <t>EPMM104177-1A</t>
  </si>
  <si>
    <t>EAMM-071Z:B12</t>
  </si>
  <si>
    <t>MM:Spock2</t>
  </si>
  <si>
    <t>NM_052994</t>
  </si>
  <si>
    <t>Sparc/osteonectin, cwcv and kazal-like domains proteoglycan 2</t>
  </si>
  <si>
    <t>EAMM-081Z</t>
  </si>
  <si>
    <t>EAMM-081Z:A01</t>
  </si>
  <si>
    <t>MM:Stat1</t>
  </si>
  <si>
    <t>NM_009283</t>
  </si>
  <si>
    <t>Stat1</t>
  </si>
  <si>
    <t>Signal transducer and activator of transcription 1</t>
  </si>
  <si>
    <t>EPMM100130-1A</t>
  </si>
  <si>
    <t>EAMM-081Z:A02</t>
  </si>
  <si>
    <t>MM:Stat3</t>
  </si>
  <si>
    <t>NM_213660</t>
  </si>
  <si>
    <t>Stat3</t>
  </si>
  <si>
    <t>Signal transducer and activator of transcription 3</t>
  </si>
  <si>
    <t>EPMM102069-1A</t>
  </si>
  <si>
    <t>EAMM-081Z:A03</t>
  </si>
  <si>
    <t>MM:Stat5a</t>
  </si>
  <si>
    <t>NM_001164062</t>
  </si>
  <si>
    <t>Stat5a</t>
  </si>
  <si>
    <t>EPMM102068-1A</t>
  </si>
  <si>
    <t>EAMM-081Z:A04</t>
  </si>
  <si>
    <t>MM:Suz12</t>
  </si>
  <si>
    <t>NM_199196</t>
  </si>
  <si>
    <t>Suz12</t>
  </si>
  <si>
    <t>EPMM101834-1A</t>
  </si>
  <si>
    <t>EAMM-081Z:A05</t>
  </si>
  <si>
    <t>MM:Tbck</t>
  </si>
  <si>
    <t>NM_173032</t>
  </si>
  <si>
    <t>Tbck</t>
  </si>
  <si>
    <t>TBC1 domain containing kinase</t>
  </si>
  <si>
    <t>EPMM107430-1A</t>
  </si>
  <si>
    <t>EAMM-081Z:A06</t>
  </si>
  <si>
    <t>MM:Tbk1</t>
  </si>
  <si>
    <t>NM_019786</t>
  </si>
  <si>
    <t>Tbk1</t>
  </si>
  <si>
    <t>EPMM101207-1A</t>
  </si>
  <si>
    <t>EAMM-081Z:A07</t>
  </si>
  <si>
    <t>MM:Tbx21</t>
  </si>
  <si>
    <t>NM_019507</t>
  </si>
  <si>
    <t>Tbx21</t>
  </si>
  <si>
    <t>EPMM101995-1A</t>
  </si>
  <si>
    <t>EAMM-081Z:A08</t>
  </si>
  <si>
    <t>MM:Tcf21</t>
  </si>
  <si>
    <t>NM_011545</t>
  </si>
  <si>
    <t>EAMM-081Z:A09</t>
  </si>
  <si>
    <t>MM:Tert</t>
  </si>
  <si>
    <t>NM_009354</t>
  </si>
  <si>
    <t>Tert</t>
  </si>
  <si>
    <t>EPMM103115-1A</t>
  </si>
  <si>
    <t>EAMM-081Z:A10</t>
  </si>
  <si>
    <t>MM:Tfam</t>
  </si>
  <si>
    <t>NM_009360</t>
  </si>
  <si>
    <t>Tfam</t>
  </si>
  <si>
    <t>EPMM100900-1A</t>
  </si>
  <si>
    <t>EAMM-081Z:A11</t>
  </si>
  <si>
    <t>MM:Tgfb1</t>
  </si>
  <si>
    <t>NM_011577</t>
  </si>
  <si>
    <t>EAMM-081Z:A12</t>
  </si>
  <si>
    <t>MM:Tgfb2</t>
  </si>
  <si>
    <t>NM_009367</t>
  </si>
  <si>
    <t>Tgfb2</t>
  </si>
  <si>
    <t>EPMM100634-1A</t>
  </si>
  <si>
    <t>EAMM-081Z:B01</t>
  </si>
  <si>
    <t>MM:Tgfb3</t>
  </si>
  <si>
    <t>NM_009368</t>
  </si>
  <si>
    <t>Tgfb3</t>
  </si>
  <si>
    <t>EPMM102659-1A</t>
  </si>
  <si>
    <t>EAMM-081Z:B02</t>
  </si>
  <si>
    <t>MM:Tgfbr1</t>
  </si>
  <si>
    <t>NM_009370</t>
  </si>
  <si>
    <t>Tgfbr1</t>
  </si>
  <si>
    <t>Transforming growth factor, beta receptor I</t>
  </si>
  <si>
    <t>EPMM107677-1A</t>
  </si>
  <si>
    <t>EAMM-081Z:B03</t>
  </si>
  <si>
    <t>MM:Tgfbr2</t>
  </si>
  <si>
    <t>NM_029575</t>
  </si>
  <si>
    <t>Tgfbr2</t>
  </si>
  <si>
    <t>Transforming growth factor, beta receptor II</t>
  </si>
  <si>
    <t>EPMM111923-1A</t>
  </si>
  <si>
    <t>EAMM-081Z:B04</t>
  </si>
  <si>
    <t>MM:Tgif1</t>
  </si>
  <si>
    <t>NM_001164075</t>
  </si>
  <si>
    <t>Tgif1</t>
  </si>
  <si>
    <t>EPMM105072-1A</t>
  </si>
  <si>
    <t>EAMM-081Z:B05</t>
  </si>
  <si>
    <t>MM:Thbd</t>
  </si>
  <si>
    <t>NM_009378</t>
  </si>
  <si>
    <t>Thbd</t>
  </si>
  <si>
    <t>EPMM106670-1A</t>
  </si>
  <si>
    <t>EAMM-081Z:B06</t>
  </si>
  <si>
    <t>MM:Thy1</t>
  </si>
  <si>
    <t>NM_009382</t>
  </si>
  <si>
    <t>Thy1</t>
  </si>
  <si>
    <t>Thymus cell antigen 1, theta</t>
  </si>
  <si>
    <t>EPMM111447-1A</t>
  </si>
  <si>
    <t>EAMM-081Z:B07</t>
  </si>
  <si>
    <t>MM:Timp3</t>
  </si>
  <si>
    <t>NM_011595</t>
  </si>
  <si>
    <t>Tissue inhibitor of metalloproteinase 3</t>
  </si>
  <si>
    <t>EAMM-081Z:B08</t>
  </si>
  <si>
    <t>Tnfrsf10b</t>
  </si>
  <si>
    <t>EPMM103566-1A</t>
  </si>
  <si>
    <t>MM:Tle1</t>
  </si>
  <si>
    <t>NM_011599</t>
  </si>
  <si>
    <t>Transducin-like enhancer of split 1, homolog of Drosophila E(spl)</t>
  </si>
  <si>
    <t>EAMM-081Z:B09</t>
  </si>
  <si>
    <t>Tpm1</t>
  </si>
  <si>
    <t>EPMM111645-1A</t>
  </si>
  <si>
    <t>MM:Tlr2</t>
  </si>
  <si>
    <t>NM_011905</t>
  </si>
  <si>
    <t>Tlr2</t>
  </si>
  <si>
    <t>EPMM107137-1A</t>
  </si>
  <si>
    <t>EAMM-081Z:B10</t>
  </si>
  <si>
    <t>Trp53inp1</t>
  </si>
  <si>
    <t>EPMM107526-1A</t>
  </si>
  <si>
    <t>MM:Tmeff2</t>
  </si>
  <si>
    <t>NM_019790</t>
  </si>
  <si>
    <t>EAMM-081Z:B11</t>
  </si>
  <si>
    <t>MM:Tnfrsf10b</t>
  </si>
  <si>
    <t>NM_020275</t>
  </si>
  <si>
    <t>Tumor necrosis factor receptor superfamily, member 10b</t>
  </si>
  <si>
    <t>EAMM-081Z:B12</t>
  </si>
  <si>
    <t>MM:Tnfrsf13c</t>
  </si>
  <si>
    <t>NM_028075</t>
  </si>
  <si>
    <t>Tnfrsf13c</t>
  </si>
  <si>
    <t>Tumor necrosis factor receptor superfamily, member 13c</t>
  </si>
  <si>
    <t>EPMM103989-1A</t>
  </si>
  <si>
    <t>EAMM-121Z</t>
  </si>
  <si>
    <t>EAMM-121Z:A01</t>
  </si>
  <si>
    <t>MM:Tnfrsf21</t>
  </si>
  <si>
    <t>NM_178589</t>
  </si>
  <si>
    <t>Tnfrsf21</t>
  </si>
  <si>
    <t>EPMM104921-1A</t>
  </si>
  <si>
    <t>EAMM-121Z:A02</t>
  </si>
  <si>
    <t>MM:Tnfrsf25</t>
  </si>
  <si>
    <t>NM_033042</t>
  </si>
  <si>
    <t>Tnfrsf25</t>
  </si>
  <si>
    <t>EPMM108251-1A</t>
  </si>
  <si>
    <t>EAMM-121Z:A03</t>
  </si>
  <si>
    <t>MM:Tnfsf11</t>
  </si>
  <si>
    <t>NM_011613</t>
  </si>
  <si>
    <t>Tnfsf11</t>
  </si>
  <si>
    <t>EPMM103611-1A</t>
  </si>
  <si>
    <t>EAMM-121Z:A04</t>
  </si>
  <si>
    <t>MM:Tollip</t>
  </si>
  <si>
    <t>NM_023764</t>
  </si>
  <si>
    <t>Tollip</t>
  </si>
  <si>
    <t>EPMM110559-1A</t>
  </si>
  <si>
    <t>EAMM-121Z:A05</t>
  </si>
  <si>
    <t>MM:Tpm1</t>
  </si>
  <si>
    <t>NM_024427</t>
  </si>
  <si>
    <t>Tropomyosin 1, alpha</t>
  </si>
  <si>
    <t>EAMM-121Z:A06</t>
  </si>
  <si>
    <t>MM:Traf2</t>
  </si>
  <si>
    <t>NM_009422</t>
  </si>
  <si>
    <t>Traf2</t>
  </si>
  <si>
    <t>Tnf receptor-associated factor 2</t>
  </si>
  <si>
    <t>EPMM106035-1A</t>
  </si>
  <si>
    <t>EAMM-121Z:A07</t>
  </si>
  <si>
    <t>MM:Traf6</t>
  </si>
  <si>
    <t>NM_009424</t>
  </si>
  <si>
    <t>Traf6</t>
  </si>
  <si>
    <t>Tnf receptor-associated factor 6</t>
  </si>
  <si>
    <t>EPMM106402-1A</t>
  </si>
  <si>
    <t>EAMM-121Z:A08</t>
  </si>
  <si>
    <t>MM:Trim27</t>
  </si>
  <si>
    <t>NM_009054</t>
  </si>
  <si>
    <t>Trim27</t>
  </si>
  <si>
    <t>Tripartite motif-containing 27</t>
  </si>
  <si>
    <t>EPMM102842-1A</t>
  </si>
  <si>
    <t>EAMM-121Z:A09</t>
  </si>
  <si>
    <t>MM:Trp53</t>
  </si>
  <si>
    <t>NM_144824</t>
  </si>
  <si>
    <t>Transformation related protein 53</t>
  </si>
  <si>
    <t>EAMM-121Z:A10</t>
  </si>
  <si>
    <t>MM:Trp53inp1</t>
  </si>
  <si>
    <t>NM_021897</t>
  </si>
  <si>
    <t>Transformation related protein 53 inducible nuclear protein 1</t>
  </si>
  <si>
    <t>EAMM-121Z:A11</t>
  </si>
  <si>
    <t>MM:Trp73</t>
  </si>
  <si>
    <t>NM_011642</t>
  </si>
  <si>
    <t>Trp73</t>
  </si>
  <si>
    <t>Transformation related protein 73</t>
  </si>
  <si>
    <t>EPMM108271-1A</t>
  </si>
  <si>
    <t>EAMM-121Z:A12</t>
  </si>
  <si>
    <t>MM:Tspan13</t>
  </si>
  <si>
    <t>NM_025359</t>
  </si>
  <si>
    <t>Tspan13</t>
  </si>
  <si>
    <t>EPMM102447-1A</t>
  </si>
  <si>
    <t>EAMM-121Z:B01</t>
  </si>
  <si>
    <t>MM:Twist1</t>
  </si>
  <si>
    <t>NM_011658</t>
  </si>
  <si>
    <t>Twist homolog 1 (Drosophila)</t>
  </si>
  <si>
    <t>EAMM-121Z:B02</t>
  </si>
  <si>
    <t>MM:Tyk2</t>
  </si>
  <si>
    <t>NM_018793</t>
  </si>
  <si>
    <t>Tyk2</t>
  </si>
  <si>
    <t>EPMM111339-1A</t>
  </si>
  <si>
    <t>EAMM-121Z:B03</t>
  </si>
  <si>
    <t>MM:Ube2g2</t>
  </si>
  <si>
    <t>NM_019803</t>
  </si>
  <si>
    <t>Ube2g2</t>
  </si>
  <si>
    <t>EPMM100934-1A</t>
  </si>
  <si>
    <t>EAMM-121Z:B04</t>
  </si>
  <si>
    <t>MM:Ube2n</t>
  </si>
  <si>
    <t>NM_080560</t>
  </si>
  <si>
    <t>Ube2n</t>
  </si>
  <si>
    <t>EPMM101140-1A</t>
  </si>
  <si>
    <t>EAMM-121Z:B05</t>
  </si>
  <si>
    <t>MM:Ube2v1</t>
  </si>
  <si>
    <t>NM_023230</t>
  </si>
  <si>
    <t>Ube2v1</t>
  </si>
  <si>
    <t>EPMM106853-1A</t>
  </si>
  <si>
    <t>EAMM-121Z:B06</t>
  </si>
  <si>
    <t>MM:Uchl1</t>
  </si>
  <si>
    <t>NM_011670</t>
  </si>
  <si>
    <t>Ubiquitin carboxy-terminal hydrolase L1</t>
  </si>
  <si>
    <t>EAMM-121Z:B07</t>
  </si>
  <si>
    <t>MM:Ung</t>
  </si>
  <si>
    <t>NM_011677</t>
  </si>
  <si>
    <t>Ung</t>
  </si>
  <si>
    <t>Uracil DNA glycosylase</t>
  </si>
  <si>
    <t>EPMM108764-1A</t>
  </si>
  <si>
    <t>EAMM-121Z:B08</t>
  </si>
  <si>
    <t>MM:Vav1</t>
  </si>
  <si>
    <t>NM_011691</t>
  </si>
  <si>
    <t>Vav1</t>
  </si>
  <si>
    <t>Vav 1 oncogene</t>
  </si>
  <si>
    <t>EPMM105046-1A</t>
  </si>
  <si>
    <t>EAMM-121Z:B09</t>
  </si>
  <si>
    <t>MM:Vhl</t>
  </si>
  <si>
    <t>NM_009507</t>
  </si>
  <si>
    <t>Vhl</t>
  </si>
  <si>
    <t>EPMM109511-1A</t>
  </si>
  <si>
    <t>EAMM-121Z:B10</t>
  </si>
  <si>
    <t>MM:Vim</t>
  </si>
  <si>
    <t>NM_011701</t>
  </si>
  <si>
    <t>Vim</t>
  </si>
  <si>
    <t>Vimentin</t>
  </si>
  <si>
    <t>EPMM105976-1A</t>
  </si>
  <si>
    <t>EAMM-121Z:B11</t>
  </si>
  <si>
    <t>MM:Wif1</t>
  </si>
  <si>
    <t>NM_011915</t>
  </si>
  <si>
    <t>Wnt inhibitory factor 1</t>
  </si>
  <si>
    <t>EAMM-121Z:B12</t>
  </si>
  <si>
    <t>MM:Wnt1</t>
  </si>
  <si>
    <t>NM_021279</t>
  </si>
  <si>
    <t>Wnt1</t>
  </si>
  <si>
    <t>Wingless-related MMTV integration site 1</t>
  </si>
  <si>
    <t>EPMM104107-1A</t>
  </si>
  <si>
    <t>EAMM-181Z</t>
  </si>
  <si>
    <t>EAMM-181Z:A01</t>
  </si>
  <si>
    <t>MM:Wnt10a</t>
  </si>
  <si>
    <t>NM_009518</t>
  </si>
  <si>
    <t>Wnt10a</t>
  </si>
  <si>
    <t>Wingless related MMTV integration site 10a</t>
  </si>
  <si>
    <t>EPMM100229-1A</t>
  </si>
  <si>
    <t>EAMM-181Z:A02</t>
  </si>
  <si>
    <t>MM:Wnt10b</t>
  </si>
  <si>
    <t>NM_011718</t>
  </si>
  <si>
    <t>Wnt10b</t>
  </si>
  <si>
    <t>Wingless related MMTV integration site 10b</t>
  </si>
  <si>
    <t>EPMM104105-1A</t>
  </si>
  <si>
    <t>EAMM-181Z:A03</t>
  </si>
  <si>
    <t>MM:Wnt5a</t>
  </si>
  <si>
    <t>NM_009524</t>
  </si>
  <si>
    <t>Wnt5a</t>
  </si>
  <si>
    <t>Wingless-related MMTV integration site 5A</t>
  </si>
  <si>
    <t>EPMM103347-1A</t>
  </si>
  <si>
    <t>EAMM-181Z:A04</t>
  </si>
  <si>
    <t>MM:Wnt6</t>
  </si>
  <si>
    <t>NM_009526</t>
  </si>
  <si>
    <t>Wnt6</t>
  </si>
  <si>
    <t>Wingless-related MMTV integration site 6</t>
  </si>
  <si>
    <t>EPMM100228-1A</t>
  </si>
  <si>
    <t>EAMM-181Z:A05</t>
  </si>
  <si>
    <t>MM:Wnt9a</t>
  </si>
  <si>
    <t>NM_139298</t>
  </si>
  <si>
    <t>Wnt9a</t>
  </si>
  <si>
    <t>Wingless-type MMTV integration site 9A</t>
  </si>
  <si>
    <t>EPMM101579-1A</t>
  </si>
  <si>
    <t>EAMM-181Z:A06</t>
  </si>
  <si>
    <t>MM:Wt1</t>
  </si>
  <si>
    <t>NM_144783</t>
  </si>
  <si>
    <t>Wilms tumor 1 homolog</t>
  </si>
  <si>
    <t>EAMM-181Z:A07</t>
  </si>
  <si>
    <t>MM:Xpc</t>
  </si>
  <si>
    <t>NM_026309</t>
  </si>
  <si>
    <t>Xpc</t>
  </si>
  <si>
    <t>EPMM109456-1A</t>
  </si>
  <si>
    <t>EAMM-181Z:A08</t>
  </si>
  <si>
    <t>MM:Xrcc1</t>
  </si>
  <si>
    <t>NM_009532</t>
  </si>
  <si>
    <t>Xrcc1</t>
  </si>
  <si>
    <t>EPMM109834-1A</t>
  </si>
  <si>
    <t>EAMM-181Z:A09</t>
  </si>
  <si>
    <t>MM:Yes1</t>
  </si>
  <si>
    <t>NM_009535</t>
  </si>
  <si>
    <t>Yes1</t>
  </si>
  <si>
    <t>Yamaguchi sarcoma viral (v-yes) oncogene homolog 1</t>
  </si>
  <si>
    <t>EPMM108448-1A</t>
  </si>
  <si>
    <t>EAMM-181Z:A10</t>
  </si>
  <si>
    <t>RN:Ada</t>
  </si>
  <si>
    <t>NM_130399</t>
  </si>
  <si>
    <t>EPRN105839-1A</t>
  </si>
  <si>
    <t>EAMM-181Z:A11</t>
  </si>
  <si>
    <t>RN:Adam17</t>
  </si>
  <si>
    <t>NM_020306</t>
  </si>
  <si>
    <t>EPRN107152-1A</t>
  </si>
  <si>
    <t>EAMM-181Z:A12</t>
  </si>
  <si>
    <t>RN:Adra1b</t>
  </si>
  <si>
    <t>NM_016991</t>
  </si>
  <si>
    <t>Adrenergic, alpha-1B-, receptor</t>
  </si>
  <si>
    <t>EPRN101336-1A</t>
  </si>
  <si>
    <t>EAMM-181Z:B01</t>
  </si>
  <si>
    <t>RN:Aff1</t>
  </si>
  <si>
    <t>NM_001107206</t>
  </si>
  <si>
    <t>EPRN102794-1A</t>
  </si>
  <si>
    <t>EAMM-181Z:B02</t>
  </si>
  <si>
    <t>RN:Akap12</t>
  </si>
  <si>
    <t>NM_057103</t>
  </si>
  <si>
    <t>EPRN100071-1A</t>
  </si>
  <si>
    <t>EAMM-181Z:B03</t>
  </si>
  <si>
    <t>RN:Apaf1</t>
  </si>
  <si>
    <t>NM_023979</t>
  </si>
  <si>
    <t>EPRN107651-1A</t>
  </si>
  <si>
    <t>EAMM-181Z:B04</t>
  </si>
  <si>
    <t>RN:Apba1</t>
  </si>
  <si>
    <t>NM_031779</t>
  </si>
  <si>
    <t>Apba1</t>
  </si>
  <si>
    <t>EPRN101008-1A</t>
  </si>
  <si>
    <t>EAMM-181Z:B05</t>
  </si>
  <si>
    <t>RN:Apex1</t>
  </si>
  <si>
    <t>NM_024148</t>
  </si>
  <si>
    <t>EPRN103156-1A</t>
  </si>
  <si>
    <t>EAMM-181Z:B06</t>
  </si>
  <si>
    <t>RN:Aph1a</t>
  </si>
  <si>
    <t>NM_001014255</t>
  </si>
  <si>
    <t>Aph1a</t>
  </si>
  <si>
    <t>Anterior pharynx defective 1 homolog A (C. elegans)</t>
  </si>
  <si>
    <t>EPRN104778-1A</t>
  </si>
  <si>
    <t>EAMM-181Z:B07</t>
  </si>
  <si>
    <t>RN:App</t>
  </si>
  <si>
    <t>NM_019288</t>
  </si>
  <si>
    <t>EPRN101985-1A</t>
  </si>
  <si>
    <t>EAMM-181Z:B08</t>
  </si>
  <si>
    <t>RN:Asxl2</t>
  </si>
  <si>
    <t>NM_001108011</t>
  </si>
  <si>
    <t>EPRN109091-1A</t>
  </si>
  <si>
    <t>EAMM-181Z:B09</t>
  </si>
  <si>
    <t>RN:Atf2</t>
  </si>
  <si>
    <t>NM_031018</t>
  </si>
  <si>
    <t>EPRN105458-1A</t>
  </si>
  <si>
    <t>EAMM-181Z:B10</t>
  </si>
  <si>
    <t>RN:Atm</t>
  </si>
  <si>
    <t>NM_001108147</t>
  </si>
  <si>
    <t>EPRN108257-1A</t>
  </si>
  <si>
    <t>EAMM-181Z:B11</t>
  </si>
  <si>
    <t>RN:Avp</t>
  </si>
  <si>
    <t>NM_016992</t>
  </si>
  <si>
    <t>EPRN105680-1A</t>
  </si>
  <si>
    <t>EAMM-181Z:B12</t>
  </si>
  <si>
    <t>RN:Bad</t>
  </si>
  <si>
    <t>NM_022698</t>
  </si>
  <si>
    <t>EPRN100927-1A</t>
  </si>
  <si>
    <t>EAMM-201Z</t>
  </si>
  <si>
    <t>EAMM-201Z:A01</t>
  </si>
  <si>
    <t>RN:Bambi</t>
  </si>
  <si>
    <t>NM_139082</t>
  </si>
  <si>
    <t>EPRN103833-1A</t>
  </si>
  <si>
    <t>EAMM-201Z:A02</t>
  </si>
  <si>
    <t>RN:Barhl1</t>
  </si>
  <si>
    <t>NM_057109</t>
  </si>
  <si>
    <t>Barhl1</t>
  </si>
  <si>
    <t>BarH-like homeobox 1</t>
  </si>
  <si>
    <t>EPRN105308-1A</t>
  </si>
  <si>
    <t>EAMM-201Z:A03</t>
  </si>
  <si>
    <t>RN:Bax</t>
  </si>
  <si>
    <t>NM_017059</t>
  </si>
  <si>
    <t>EPRN100413-1A</t>
  </si>
  <si>
    <t>EAMM-201Z:A04</t>
  </si>
  <si>
    <t>RN:Bcl2</t>
  </si>
  <si>
    <t>NM_016993</t>
  </si>
  <si>
    <t>Bcl2</t>
  </si>
  <si>
    <t>B-cell CLL/lymphoma 2</t>
  </si>
  <si>
    <t>EPRN102520-1A</t>
  </si>
  <si>
    <t>EAMM-201Z:A05</t>
  </si>
  <si>
    <t>RN:Bcl2l1</t>
  </si>
  <si>
    <t>NM_001033670</t>
  </si>
  <si>
    <t>Bcl2l1</t>
  </si>
  <si>
    <t>Bcl2-like 1</t>
  </si>
  <si>
    <t>EPRN105767-1A</t>
  </si>
  <si>
    <t>EAMM-201Z:A06</t>
  </si>
  <si>
    <t>RN:Bcl2l11</t>
  </si>
  <si>
    <t>NM_171989</t>
  </si>
  <si>
    <t>EPRN105656-1A</t>
  </si>
  <si>
    <t>EAMM-201Z:A07</t>
  </si>
  <si>
    <t>RN:Bcl3</t>
  </si>
  <si>
    <t>NM_001109422</t>
  </si>
  <si>
    <t>EPRN100220-1A</t>
  </si>
  <si>
    <t>EAMM-201Z:A08</t>
  </si>
  <si>
    <t>RN:Bcl6</t>
  </si>
  <si>
    <t>NM_001107084</t>
  </si>
  <si>
    <t>Bcl6</t>
  </si>
  <si>
    <t>B-cell CLL/lymphoma 6</t>
  </si>
  <si>
    <t>EPRN102132-1A</t>
  </si>
  <si>
    <t>EAMM-201Z:A09</t>
  </si>
  <si>
    <t>RN:Bclaf1</t>
  </si>
  <si>
    <t>NM_001047852</t>
  </si>
  <si>
    <t>EPRN100033-1A</t>
  </si>
  <si>
    <t>EAMM-201Z:A10</t>
  </si>
  <si>
    <t>RN:Bid</t>
  </si>
  <si>
    <t>NM_022684</t>
  </si>
  <si>
    <t>EPRN106353-1A</t>
  </si>
  <si>
    <t>EAMM-201Z:A11</t>
  </si>
  <si>
    <t>RN:Bik</t>
  </si>
  <si>
    <t>NM_053704</t>
  </si>
  <si>
    <t>EPRN107942-1A</t>
  </si>
  <si>
    <t>EAMM-201Z:A12</t>
  </si>
  <si>
    <t>RN:Birc2</t>
  </si>
  <si>
    <t>NM_021752</t>
  </si>
  <si>
    <t>EPRN108099-1A</t>
  </si>
  <si>
    <t>EAMM-201Z:B01</t>
  </si>
  <si>
    <t>RN:Bmp2</t>
  </si>
  <si>
    <t>NM_017178</t>
  </si>
  <si>
    <t>EPRN105706-1A</t>
  </si>
  <si>
    <t>EAMM-201Z:B02</t>
  </si>
  <si>
    <t>RN:Bmp3</t>
  </si>
  <si>
    <t>NM_017105</t>
  </si>
  <si>
    <t>EPRN102809-1A</t>
  </si>
  <si>
    <t>EAMM-201Z:B03</t>
  </si>
  <si>
    <t>RN:Bmp4</t>
  </si>
  <si>
    <t>NM_012827</t>
  </si>
  <si>
    <t>EPRN103137-1A</t>
  </si>
  <si>
    <t>EAMM-201Z:B04</t>
  </si>
  <si>
    <t>RN:Bmp6</t>
  </si>
  <si>
    <t>NM_013107</t>
  </si>
  <si>
    <t>EPRN103758-1A</t>
  </si>
  <si>
    <t>EAMM-201Z:B05</t>
  </si>
  <si>
    <t>RN:Bnip3</t>
  </si>
  <si>
    <t>NM_053420</t>
  </si>
  <si>
    <t>EPRN100763-1A</t>
  </si>
  <si>
    <t>EAMM-201Z:B06</t>
  </si>
  <si>
    <t>RN:Bnip3l</t>
  </si>
  <si>
    <t>NM_080888</t>
  </si>
  <si>
    <t>EPRN103254-1A</t>
  </si>
  <si>
    <t>EAMM-201Z:B07</t>
  </si>
  <si>
    <t>RN:Brca1</t>
  </si>
  <si>
    <t>NM_012514</t>
  </si>
  <si>
    <t>EPRN101810-1A</t>
  </si>
  <si>
    <t>EAMM-201Z:B08</t>
  </si>
  <si>
    <t>RN:Brca2</t>
  </si>
  <si>
    <t>NM_031542</t>
  </si>
  <si>
    <t>EPRN102226-1A</t>
  </si>
  <si>
    <t>EAMM-201Z:B09</t>
  </si>
  <si>
    <t>RN:Brpf3</t>
  </si>
  <si>
    <t>NM_001107615</t>
  </si>
  <si>
    <t>EPRN105083-1A</t>
  </si>
  <si>
    <t>EAMM-201Z:B10</t>
  </si>
  <si>
    <t>RN:Cacna1g</t>
  </si>
  <si>
    <t>NM_031601</t>
  </si>
  <si>
    <t>Cacna1g</t>
  </si>
  <si>
    <t>Calcium channel, voltage-dependent, T type, alpha 1G subunit</t>
  </si>
  <si>
    <t>EPRN101683-1A</t>
  </si>
  <si>
    <t>EAMM-201Z:B11</t>
  </si>
  <si>
    <t>RN:Cadm1</t>
  </si>
  <si>
    <t>NM_001012201</t>
  </si>
  <si>
    <t>EPRN108235-1A</t>
  </si>
  <si>
    <t>EAMM-201Z:B12</t>
  </si>
  <si>
    <t>RN:Casp3</t>
  </si>
  <si>
    <t>NM_012922</t>
  </si>
  <si>
    <t>EPRN103524-1A</t>
  </si>
  <si>
    <t>EAMM-341Z</t>
  </si>
  <si>
    <t>EAMM-341Z:A01</t>
  </si>
  <si>
    <t>RN:Casp9</t>
  </si>
  <si>
    <t>NM_031632</t>
  </si>
  <si>
    <t>EPRN106937-1A</t>
  </si>
  <si>
    <t>EAMM-341Z:A02</t>
  </si>
  <si>
    <t>RN:Cblb</t>
  </si>
  <si>
    <t>NM_133601</t>
  </si>
  <si>
    <t>Cas-Br-M (murine) ecotropic retroviral transforming sequence b</t>
  </si>
  <si>
    <t>EPRN102057-1A</t>
  </si>
  <si>
    <t>EAMM-341Z:A03</t>
  </si>
  <si>
    <t>RN:Ccna1</t>
  </si>
  <si>
    <t>NM_001011949</t>
  </si>
  <si>
    <t>EPRN104644-1A</t>
  </si>
  <si>
    <t>EAMM-341Z:A04</t>
  </si>
  <si>
    <t>RN:Ccnb1</t>
  </si>
  <si>
    <t>NM_171991</t>
  </si>
  <si>
    <t>EPRN104483-1A</t>
  </si>
  <si>
    <t>EAMM-341Z:A05</t>
  </si>
  <si>
    <t>RN:Ccnb2</t>
  </si>
  <si>
    <t>NM_001009470</t>
  </si>
  <si>
    <t>Ccnb2</t>
  </si>
  <si>
    <t>Cyclin B2</t>
  </si>
  <si>
    <t>EPRN108364-1A</t>
  </si>
  <si>
    <t>EAMM-341Z:A06</t>
  </si>
  <si>
    <t>RN:Ccnd1</t>
  </si>
  <si>
    <t>NM_171992</t>
  </si>
  <si>
    <t>EPRN100835-1A</t>
  </si>
  <si>
    <t>EAMM-341Z:A07</t>
  </si>
  <si>
    <t>RN:Ccnd2</t>
  </si>
  <si>
    <t>NM_022267</t>
  </si>
  <si>
    <t>EPRN106390-1A</t>
  </si>
  <si>
    <t>EAMM-341Z:A08</t>
  </si>
  <si>
    <t>RN:Ccne1</t>
  </si>
  <si>
    <t>NM_001100821</t>
  </si>
  <si>
    <t>EPRN100357-1A</t>
  </si>
  <si>
    <t>EAMM-341Z:A09</t>
  </si>
  <si>
    <t>RN:Ccnf</t>
  </si>
  <si>
    <t>NM_001100474</t>
  </si>
  <si>
    <t>EPRN101252-1A</t>
  </si>
  <si>
    <t>EAMM-341Z:A10</t>
  </si>
  <si>
    <t>RN:Ccnh</t>
  </si>
  <si>
    <t>NM_052981</t>
  </si>
  <si>
    <t>EPRN104436-1A</t>
  </si>
  <si>
    <t>EAMM-341Z:A11</t>
  </si>
  <si>
    <t>RN:Cd14</t>
  </si>
  <si>
    <t>NM_021744</t>
  </si>
  <si>
    <t>EPRN103987-1A</t>
  </si>
  <si>
    <t>EAMM-341Z:A12</t>
  </si>
  <si>
    <t>RN:Cd276</t>
  </si>
  <si>
    <t>NM_182824</t>
  </si>
  <si>
    <t>Cd276</t>
  </si>
  <si>
    <t>Cd276 molecule</t>
  </si>
  <si>
    <t>EPRN108299-1A</t>
  </si>
  <si>
    <t>EAMM-341Z:B01</t>
  </si>
  <si>
    <t>RN:Cd47</t>
  </si>
  <si>
    <t>NM_019195</t>
  </si>
  <si>
    <t>Cd47 molecule</t>
  </si>
  <si>
    <t>EPRN102058-1A</t>
  </si>
  <si>
    <t>EAMM-341Z:B02</t>
  </si>
  <si>
    <t>RN:Cd9</t>
  </si>
  <si>
    <t>NM_053018</t>
  </si>
  <si>
    <t>EPRN106380-1A</t>
  </si>
  <si>
    <t>EAMM-341Z:B03</t>
  </si>
  <si>
    <t>RN:Cdh1</t>
  </si>
  <si>
    <t>NM_031334</t>
  </si>
  <si>
    <t>EPRN104314-1A</t>
  </si>
  <si>
    <t>EAMM-341Z:B04</t>
  </si>
  <si>
    <t>RN:Cdh13</t>
  </si>
  <si>
    <t>NM_138889</t>
  </si>
  <si>
    <t>EPRN104362-1A</t>
  </si>
  <si>
    <t>EAMM-341Z:B05</t>
  </si>
  <si>
    <t>RN:Cdk2</t>
  </si>
  <si>
    <t>NM_199501</t>
  </si>
  <si>
    <t>Cyclin dependent kinase 2</t>
  </si>
  <si>
    <t>EPRN107475-1A</t>
  </si>
  <si>
    <t>EAMM-341Z:B06</t>
  </si>
  <si>
    <t>RN:Cdk5rap1</t>
  </si>
  <si>
    <t>NM_145721</t>
  </si>
  <si>
    <t>EPRN105779-1A</t>
  </si>
  <si>
    <t>EAMM-341Z:B07</t>
  </si>
  <si>
    <t>RN:Cdkn1a</t>
  </si>
  <si>
    <t>NM_080782</t>
  </si>
  <si>
    <t>Cyclin-dependent kinase inhibitor 1A</t>
  </si>
  <si>
    <t>EPRN105086-1A</t>
  </si>
  <si>
    <t>EAMM-341Z:B08</t>
  </si>
  <si>
    <t>RN:Cdkn1b</t>
  </si>
  <si>
    <t>NM_031762</t>
  </si>
  <si>
    <t>EPRN106401-1A</t>
  </si>
  <si>
    <t>EAMM-341Z:B09</t>
  </si>
  <si>
    <t>RN:Cdkn1c</t>
  </si>
  <si>
    <t>NM_001033758</t>
  </si>
  <si>
    <t>Cyclin-dependent kinase inhibitor 1C</t>
  </si>
  <si>
    <t>EPRN100817-1A</t>
  </si>
  <si>
    <t>EAMM-341Z:B10</t>
  </si>
  <si>
    <t>RN:Cdkn2b</t>
  </si>
  <si>
    <t>NM_130812</t>
  </si>
  <si>
    <t>EPRN106652-1A</t>
  </si>
  <si>
    <t>EAMM-341Z:B11</t>
  </si>
  <si>
    <t>RN:Cdx2</t>
  </si>
  <si>
    <t>NM_023963</t>
  </si>
  <si>
    <t>Cdx2</t>
  </si>
  <si>
    <t>Caudal type homeo box 2</t>
  </si>
  <si>
    <t>EPRN102235-1A</t>
  </si>
  <si>
    <t>EAMM-341Z:B12</t>
  </si>
  <si>
    <t>RN:Cebpb</t>
  </si>
  <si>
    <t>NM_024125</t>
  </si>
  <si>
    <t>Cebpb</t>
  </si>
  <si>
    <t>CCAAT/enhancer binding protein (C/EBP), beta</t>
  </si>
  <si>
    <t>EPRN105885-1A</t>
  </si>
  <si>
    <t>EAMM-351Z</t>
  </si>
  <si>
    <t>EAMM-351Z:A01</t>
  </si>
  <si>
    <t>RN:Chek1</t>
  </si>
  <si>
    <t>NM_080400</t>
  </si>
  <si>
    <t>EPRN108191-1A</t>
  </si>
  <si>
    <t>EAMM-351Z:A02</t>
  </si>
  <si>
    <t>RN:Chuk</t>
  </si>
  <si>
    <t>NM_001107588</t>
  </si>
  <si>
    <t>Chuk</t>
  </si>
  <si>
    <t>Conserved helix-loop-helix ubiquitous kinase</t>
  </si>
  <si>
    <t>EPRN101088-1A</t>
  </si>
  <si>
    <t>EAMM-351Z:A03</t>
  </si>
  <si>
    <t>RN:Cideb</t>
  </si>
  <si>
    <t>NM_053640</t>
  </si>
  <si>
    <t>EPRN103198-1A</t>
  </si>
  <si>
    <t>EAMM-351Z:A04</t>
  </si>
  <si>
    <t>RN:Comt</t>
  </si>
  <si>
    <t>NM_012531</t>
  </si>
  <si>
    <t>EPRN102172-1A</t>
  </si>
  <si>
    <t>EAMM-351Z:A05</t>
  </si>
  <si>
    <t>RN:Crabp1</t>
  </si>
  <si>
    <t>NM_001105716</t>
  </si>
  <si>
    <t>Crabp1</t>
  </si>
  <si>
    <t>Cellular retinoic acid binding protein 1</t>
  </si>
  <si>
    <t>EPRN108266-1A</t>
  </si>
  <si>
    <t>EAMM-351Z:A06</t>
  </si>
  <si>
    <t>RN:Cradd</t>
  </si>
  <si>
    <t>NM_001108085</t>
  </si>
  <si>
    <t>EPRN107665-1A</t>
  </si>
  <si>
    <t>EAMM-351Z:A07</t>
  </si>
  <si>
    <t>RN:Creb1</t>
  </si>
  <si>
    <t>NM_031017</t>
  </si>
  <si>
    <t>Creb1</t>
  </si>
  <si>
    <t>CAMP responsive element binding protein 1</t>
  </si>
  <si>
    <t>EPRN108744-1A</t>
  </si>
  <si>
    <t>EAMM-351Z:A08</t>
  </si>
  <si>
    <t>RN:Crebbp</t>
  </si>
  <si>
    <t>NM_133381</t>
  </si>
  <si>
    <t>EPRN101229-1A</t>
  </si>
  <si>
    <t>EAMM-351Z:A09</t>
  </si>
  <si>
    <t>RN:Cst6</t>
  </si>
  <si>
    <t>NM_133566</t>
  </si>
  <si>
    <t>EPRN100883-1A</t>
  </si>
  <si>
    <t>EAMM-351Z:A10</t>
  </si>
  <si>
    <t>RN:Cstb</t>
  </si>
  <si>
    <t>NM_012838</t>
  </si>
  <si>
    <t>EPRN105109-1A</t>
  </si>
  <si>
    <t>EAMM-351Z:A11</t>
  </si>
  <si>
    <t>RN:Ctbp1</t>
  </si>
  <si>
    <t>NM_019201</t>
  </si>
  <si>
    <t>EPRN102970-1A</t>
  </si>
  <si>
    <t>EAMM-351Z:A12</t>
  </si>
  <si>
    <t>RN:Ctnnal1</t>
  </si>
  <si>
    <t>NM_001106649</t>
  </si>
  <si>
    <t>EPRN106605-1A</t>
  </si>
  <si>
    <t>EAMM-351Z:B01</t>
  </si>
  <si>
    <t>RN:Cx3cl1</t>
  </si>
  <si>
    <t>NM_134455</t>
  </si>
  <si>
    <t>EPRN104158-1A</t>
  </si>
  <si>
    <t>EAMM-351Z:B02</t>
  </si>
  <si>
    <t>RN:Cxcl12</t>
  </si>
  <si>
    <t>NM_022177</t>
  </si>
  <si>
    <t>Chemokine (C-X-C motif) ligand 12 (stromal cell-derived factor 1)</t>
  </si>
  <si>
    <t>EPRN106338-1A</t>
  </si>
  <si>
    <t>EAMM-351Z:B03</t>
  </si>
  <si>
    <t>RN:Cxcl14</t>
  </si>
  <si>
    <t>NM_001013137</t>
  </si>
  <si>
    <t>EPRN103668-1A</t>
  </si>
  <si>
    <t>EAMM-351Z:B04</t>
  </si>
  <si>
    <t>RN:Cxcr4</t>
  </si>
  <si>
    <t>NM_022205</t>
  </si>
  <si>
    <t>EPRN102543-1A</t>
  </si>
  <si>
    <t>EAMM-351Z:B05</t>
  </si>
  <si>
    <t>RN:Cxxc4</t>
  </si>
  <si>
    <t>NM_053342</t>
  </si>
  <si>
    <t>EPRN104923-1A</t>
  </si>
  <si>
    <t>EAMM-351Z:B06</t>
  </si>
  <si>
    <t>RN:Dapk1</t>
  </si>
  <si>
    <t>NM_001107335</t>
  </si>
  <si>
    <t>EPRN103655-1A</t>
  </si>
  <si>
    <t>EAMM-351Z:B07</t>
  </si>
  <si>
    <t>RN:Desi1</t>
  </si>
  <si>
    <t>NM_001025703</t>
  </si>
  <si>
    <t>EPRN107926-1A</t>
  </si>
  <si>
    <t>EAMM-351Z:B08</t>
  </si>
  <si>
    <t>RN:Dffa</t>
  </si>
  <si>
    <t>NM_053679</t>
  </si>
  <si>
    <t>EPRN106963-1A</t>
  </si>
  <si>
    <t>EAMM-351Z:B09</t>
  </si>
  <si>
    <t>RN:Dkk3</t>
  </si>
  <si>
    <t>NM_138519</t>
  </si>
  <si>
    <t>EPRN100631-1A</t>
  </si>
  <si>
    <t>EAMM-351Z:B10</t>
  </si>
  <si>
    <t>RN:Dlc1</t>
  </si>
  <si>
    <t>NM_001127446</t>
  </si>
  <si>
    <t>EPRN103542-1A</t>
  </si>
  <si>
    <t>EAMM-351Z:B11</t>
  </si>
  <si>
    <t>RN:Dll1</t>
  </si>
  <si>
    <t>NM_032063</t>
  </si>
  <si>
    <t>EPRN100110-1A</t>
  </si>
  <si>
    <t>EAMM-351Z:B12</t>
  </si>
  <si>
    <t>RN:Dlx5</t>
  </si>
  <si>
    <t>NM_012943</t>
  </si>
  <si>
    <t>Dlx5</t>
  </si>
  <si>
    <t>Distal-less homeobox 5</t>
  </si>
  <si>
    <t>EPRN106022-1A</t>
  </si>
  <si>
    <t>EAMM-421Z</t>
  </si>
  <si>
    <t>EAMM-421Z:A01</t>
  </si>
  <si>
    <t>RN:Dnajc15</t>
  </si>
  <si>
    <t>NM_001106050</t>
  </si>
  <si>
    <t>EPRN103304-1A</t>
  </si>
  <si>
    <t>EAMM-421Z:A02</t>
  </si>
  <si>
    <t>RN:Dnmt1</t>
  </si>
  <si>
    <t>NM_053354</t>
  </si>
  <si>
    <t>Dnmt1</t>
  </si>
  <si>
    <t>DNA (cytosine-5-)-methyltransferase 1</t>
  </si>
  <si>
    <t>EPRN108132-1A</t>
  </si>
  <si>
    <t>EAMM-421Z:A03</t>
  </si>
  <si>
    <t>RN:Dpp4</t>
  </si>
  <si>
    <t>NM_012789</t>
  </si>
  <si>
    <t>EPRN105422-1A</t>
  </si>
  <si>
    <t>EAMM-421Z:A04</t>
  </si>
  <si>
    <t>RN:Drd2</t>
  </si>
  <si>
    <t>NM_012547</t>
  </si>
  <si>
    <t>EPRN108241-1A</t>
  </si>
  <si>
    <t>EAMM-421Z:A05</t>
  </si>
  <si>
    <t>RN:Dsc2</t>
  </si>
  <si>
    <t>NM_001033688</t>
  </si>
  <si>
    <t>EPRN103936-1A</t>
  </si>
  <si>
    <t>EAMM-421Z:A06</t>
  </si>
  <si>
    <t>RN:Dtx2</t>
  </si>
  <si>
    <t>NM_001107157</t>
  </si>
  <si>
    <t>Deltex homolog 2 (Drosophila)</t>
  </si>
  <si>
    <t>EPRN102342-1A</t>
  </si>
  <si>
    <t>EAMM-421Z:A07</t>
  </si>
  <si>
    <t>RN:Dvl3</t>
  </si>
  <si>
    <t>NM_001107081</t>
  </si>
  <si>
    <t>EPRN102158-1A</t>
  </si>
  <si>
    <t>EAMM-421Z:A08</t>
  </si>
  <si>
    <t>RN:E2f1</t>
  </si>
  <si>
    <t>NM_001100778</t>
  </si>
  <si>
    <t>EPRN105783-1A</t>
  </si>
  <si>
    <t>EAMM-421Z:A09</t>
  </si>
  <si>
    <t>RN:Eed</t>
  </si>
  <si>
    <t>NM_001106278</t>
  </si>
  <si>
    <t>EPRN100542-1A</t>
  </si>
  <si>
    <t>EAMM-421Z:A10</t>
  </si>
  <si>
    <t>RN:Egr1</t>
  </si>
  <si>
    <t>NM_012551</t>
  </si>
  <si>
    <t>EPRN103971-1A</t>
  </si>
  <si>
    <t>EAMM-421Z:A11</t>
  </si>
  <si>
    <t>RN:Emx2</t>
  </si>
  <si>
    <t>NM_001109169</t>
  </si>
  <si>
    <t>Emx2</t>
  </si>
  <si>
    <t>Empty spiracles homeobox 2</t>
  </si>
  <si>
    <t>EPRN101170-1A</t>
  </si>
  <si>
    <t>EAMM-421Z:A12</t>
  </si>
  <si>
    <t>RN:Epc1</t>
  </si>
  <si>
    <t>NM_001100972</t>
  </si>
  <si>
    <t>EPRN109092-1A</t>
  </si>
  <si>
    <t>EAMM-421Z:B01</t>
  </si>
  <si>
    <t>RN:Epc2</t>
  </si>
  <si>
    <t>NM_001108581</t>
  </si>
  <si>
    <t>EPRN105396-1A</t>
  </si>
  <si>
    <t>EAMM-421Z:B02</t>
  </si>
  <si>
    <t>RN:Epcam</t>
  </si>
  <si>
    <t>NM_138541</t>
  </si>
  <si>
    <t>EPRN107071-1A</t>
  </si>
  <si>
    <t>EAMM-421Z:B03</t>
  </si>
  <si>
    <t>RN:Erbb2</t>
  </si>
  <si>
    <t>NM_017003</t>
  </si>
  <si>
    <t>EPRN101755-1A</t>
  </si>
  <si>
    <t>EAMM-421Z:B04</t>
  </si>
  <si>
    <t>RN:Esr1</t>
  </si>
  <si>
    <t>NM_012689</t>
  </si>
  <si>
    <t>Esr1</t>
  </si>
  <si>
    <t>EPRN100073-1A</t>
  </si>
  <si>
    <t>EAMM-421Z:B05</t>
  </si>
  <si>
    <t>RN:Ezh2</t>
  </si>
  <si>
    <t>NM_001134979</t>
  </si>
  <si>
    <t>EPRN106106-1A</t>
  </si>
  <si>
    <t>EAMM-421Z:B06</t>
  </si>
  <si>
    <t>RN:Fadd</t>
  </si>
  <si>
    <t>NM_152937</t>
  </si>
  <si>
    <t>EPRN100826-1A</t>
  </si>
  <si>
    <t>EAMM-421Z:B07</t>
  </si>
  <si>
    <t>RN:Fen1</t>
  </si>
  <si>
    <t>NM_053430</t>
  </si>
  <si>
    <t>EPRN100968-1A</t>
  </si>
  <si>
    <t>EAMM-421Z:B08</t>
  </si>
  <si>
    <t>RN:Fos</t>
  </si>
  <si>
    <t>NM_022197</t>
  </si>
  <si>
    <t>EPRN107342-1A</t>
  </si>
  <si>
    <t>EAMM-421Z:B09</t>
  </si>
  <si>
    <t>RN:Fosl1</t>
  </si>
  <si>
    <t>NM_012953</t>
  </si>
  <si>
    <t>EPRN100887-1A</t>
  </si>
  <si>
    <t>EAMM-421Z:B10</t>
  </si>
  <si>
    <t>RN:Foxa2</t>
  </si>
  <si>
    <t>NM_012743</t>
  </si>
  <si>
    <t>EPRN105738-1A</t>
  </si>
  <si>
    <t>EAMM-421Z:B11</t>
  </si>
  <si>
    <t>RN:Furin</t>
  </si>
  <si>
    <t>NM_019331</t>
  </si>
  <si>
    <t>EPRN100511-1A</t>
  </si>
  <si>
    <t>EAMM-421Z:B12</t>
  </si>
  <si>
    <t>RN:Fzd1</t>
  </si>
  <si>
    <t>NM_021266</t>
  </si>
  <si>
    <t>EPRN106006-1A</t>
  </si>
  <si>
    <t>EAMM-431Z</t>
  </si>
  <si>
    <t>EAMM-431Z:A01</t>
  </si>
  <si>
    <t>RN:Fzd2</t>
  </si>
  <si>
    <t>NM_172035</t>
  </si>
  <si>
    <t>EPRN101825-1A</t>
  </si>
  <si>
    <t>EAMM-431Z:A02</t>
  </si>
  <si>
    <t>RN:Fzd4</t>
  </si>
  <si>
    <t>NM_022623</t>
  </si>
  <si>
    <t>EPRN100538-1A</t>
  </si>
  <si>
    <t>EAMM-431Z:A03</t>
  </si>
  <si>
    <t>RN:Fzd5</t>
  </si>
  <si>
    <t>NM_173838</t>
  </si>
  <si>
    <t>EPRN108745-1A</t>
  </si>
  <si>
    <t>EAMM-431Z:A04</t>
  </si>
  <si>
    <t>RN:Fzd8</t>
  </si>
  <si>
    <t>NM_001044251</t>
  </si>
  <si>
    <t>EPRN103837-1A</t>
  </si>
  <si>
    <t>EAMM-431Z:A05</t>
  </si>
  <si>
    <t>RN:Fzd9</t>
  </si>
  <si>
    <t>NM_153305</t>
  </si>
  <si>
    <t>EPRN102354-1A</t>
  </si>
  <si>
    <t>EAMM-431Z:A06</t>
  </si>
  <si>
    <t>RN:Gab1</t>
  </si>
  <si>
    <t>NM_001108444</t>
  </si>
  <si>
    <t>EPRN104258-1A</t>
  </si>
  <si>
    <t>EAMM-431Z:A07</t>
  </si>
  <si>
    <t>RN:Gad1</t>
  </si>
  <si>
    <t>NM_017007</t>
  </si>
  <si>
    <t>Glutamate decarboxylase 1</t>
  </si>
  <si>
    <t>EPRN105441-1A</t>
  </si>
  <si>
    <t>EAMM-431Z:A08</t>
  </si>
  <si>
    <t>RN:Gadd45a</t>
  </si>
  <si>
    <t>NM_024127</t>
  </si>
  <si>
    <t>EPRN106167-1A</t>
  </si>
  <si>
    <t>EAMM-431Z:A09</t>
  </si>
  <si>
    <t>RN:Gadd45b</t>
  </si>
  <si>
    <t>NM_001008321</t>
  </si>
  <si>
    <t>Growth arrest and DNA-damage-inducible, beta</t>
  </si>
  <si>
    <t>EPRN107521-1A</t>
  </si>
  <si>
    <t>EAMM-431Z:A10</t>
  </si>
  <si>
    <t>RN:Gadd45g</t>
  </si>
  <si>
    <t>NM_001077640</t>
  </si>
  <si>
    <t>Gadd45g</t>
  </si>
  <si>
    <t>EPRN103712-1A</t>
  </si>
  <si>
    <t>EAMM-431Z:A11</t>
  </si>
  <si>
    <t>RN:Gata2</t>
  </si>
  <si>
    <t>NM_033442</t>
  </si>
  <si>
    <t>EPRN106254-1A</t>
  </si>
  <si>
    <t>EAMM-431Z:A12</t>
  </si>
  <si>
    <t>RN:Gata3</t>
  </si>
  <si>
    <t>NM_133293</t>
  </si>
  <si>
    <t>EPRN103866-1A</t>
  </si>
  <si>
    <t>EAMM-431Z:B01</t>
  </si>
  <si>
    <t>RN:Gata4</t>
  </si>
  <si>
    <t>NM_144730</t>
  </si>
  <si>
    <t>EPRN103238-1A</t>
  </si>
  <si>
    <t>EAMM-431Z:B02</t>
  </si>
  <si>
    <t>RN:Gdf15</t>
  </si>
  <si>
    <t>NM_019216</t>
  </si>
  <si>
    <t>EPRN103464-1A</t>
  </si>
  <si>
    <t>EAMM-431Z:B03</t>
  </si>
  <si>
    <t>RN:Gdf6</t>
  </si>
  <si>
    <t>NM_001013038</t>
  </si>
  <si>
    <t>EPRN106473-1A</t>
  </si>
  <si>
    <t>EAMM-431Z:B04</t>
  </si>
  <si>
    <t>RN:Gfi1</t>
  </si>
  <si>
    <t>NM_012566</t>
  </si>
  <si>
    <t>Gfi1</t>
  </si>
  <si>
    <t>Growth factor independent 1 transcription repressor</t>
  </si>
  <si>
    <t>EPRN102783-1A</t>
  </si>
  <si>
    <t>EAMM-431Z:B05</t>
  </si>
  <si>
    <t>RN:Gimap5</t>
  </si>
  <si>
    <t>NM_145680</t>
  </si>
  <si>
    <t>Gimap5</t>
  </si>
  <si>
    <t>GTPase, IMAP family member 5</t>
  </si>
  <si>
    <t>EPRN106117-1A</t>
  </si>
  <si>
    <t>EAMM-431Z:B06</t>
  </si>
  <si>
    <t>RN:Gls2</t>
  </si>
  <si>
    <t>NM_138904</t>
  </si>
  <si>
    <t>EPRN107456-1A</t>
  </si>
  <si>
    <t>EAMM-431Z:B07</t>
  </si>
  <si>
    <t>RN:Grin2a</t>
  </si>
  <si>
    <t>NM_012573</t>
  </si>
  <si>
    <t>Glutamate receptor, ionotropic, N-methyl D-aspartate 2A</t>
  </si>
  <si>
    <t>EPRN101202-1A</t>
  </si>
  <si>
    <t>EAMM-431Z:B08</t>
  </si>
  <si>
    <t>RN:Gsk3a</t>
  </si>
  <si>
    <t>NM_017344</t>
  </si>
  <si>
    <t>EPRN100246-1A</t>
  </si>
  <si>
    <t>EAMM-431Z:B09</t>
  </si>
  <si>
    <t>RN:Gsk3b</t>
  </si>
  <si>
    <t>NM_032080</t>
  </si>
  <si>
    <t>EPRN102082-1A</t>
  </si>
  <si>
    <t>EAMM-431Z:B10</t>
  </si>
  <si>
    <t>RN:Gstp1</t>
  </si>
  <si>
    <t>NM_012577</t>
  </si>
  <si>
    <t>EPRN100851-1A</t>
  </si>
  <si>
    <t>EAMM-431Z:B11</t>
  </si>
  <si>
    <t>RN:Hand1</t>
  </si>
  <si>
    <t>NM_021592</t>
  </si>
  <si>
    <t>Hand1</t>
  </si>
  <si>
    <t>Heart and neural crest derivatives expressed 1</t>
  </si>
  <si>
    <t>EPRN101398-1A</t>
  </si>
  <si>
    <t>EAMM-431Z:B12</t>
  </si>
  <si>
    <t>RN:Hck</t>
  </si>
  <si>
    <t>NM_013185</t>
  </si>
  <si>
    <t>EPRN105773-1A</t>
  </si>
  <si>
    <t>EAMM-511Z</t>
  </si>
  <si>
    <t>EAMM-511Z:A01</t>
  </si>
  <si>
    <t>RN:Hdac1</t>
  </si>
  <si>
    <t>NM_001025409</t>
  </si>
  <si>
    <t>Hdac1</t>
  </si>
  <si>
    <t>Histone deacetylase 1</t>
  </si>
  <si>
    <t>EPRN106826-1A</t>
  </si>
  <si>
    <t>EAMM-511Z:A02</t>
  </si>
  <si>
    <t>RN:Hdac2</t>
  </si>
  <si>
    <t>NM_053447</t>
  </si>
  <si>
    <t>EPRN105217-1A</t>
  </si>
  <si>
    <t>EAMM-511Z:A03</t>
  </si>
  <si>
    <t>RN:Hes1</t>
  </si>
  <si>
    <t>NM_024360</t>
  </si>
  <si>
    <t>EPRN102124-1A</t>
  </si>
  <si>
    <t>EAMM-511Z:A04</t>
  </si>
  <si>
    <t>RN:Hhex</t>
  </si>
  <si>
    <t>NM_024385</t>
  </si>
  <si>
    <t>Hhex</t>
  </si>
  <si>
    <t>Hematopoietically expressed homeobox</t>
  </si>
  <si>
    <t>EPRN101053-1A</t>
  </si>
  <si>
    <t>EAMM-511Z:A05</t>
  </si>
  <si>
    <t>RN:Hic1</t>
  </si>
  <si>
    <t>NM_001107021</t>
  </si>
  <si>
    <t>EPRN101557-1A</t>
  </si>
  <si>
    <t>EAMM-511Z:A06</t>
  </si>
  <si>
    <t>RN:Hif1a</t>
  </si>
  <si>
    <t>NM_024359</t>
  </si>
  <si>
    <t>Hypoxia-inducible factor 1, alpha subunit (basic helix-loop-helix transcription factor)</t>
  </si>
  <si>
    <t>EPRN107273-1A</t>
  </si>
  <si>
    <t>EAMM-511Z:A07</t>
  </si>
  <si>
    <t>RN:Hmox1</t>
  </si>
  <si>
    <t>NM_012580</t>
  </si>
  <si>
    <t>EPRN104175-1A</t>
  </si>
  <si>
    <t>EAMM-511Z:A08</t>
  </si>
  <si>
    <t>RN:Hnf1b</t>
  </si>
  <si>
    <t>NM_013103</t>
  </si>
  <si>
    <t>EPRN101629-1A</t>
  </si>
  <si>
    <t>EAMM-511Z:A09</t>
  </si>
  <si>
    <t>RN:Hoxa1</t>
  </si>
  <si>
    <t>NM_013075</t>
  </si>
  <si>
    <t>Homeo box A1</t>
  </si>
  <si>
    <t>EPRN106128-1A</t>
  </si>
  <si>
    <t>EAMM-511Z:A10</t>
  </si>
  <si>
    <t>RN:Hoxa11</t>
  </si>
  <si>
    <t>NM_001129878</t>
  </si>
  <si>
    <t>Homeo box A10</t>
  </si>
  <si>
    <t>EPRN106135-1A</t>
  </si>
  <si>
    <t>EAMM-511Z:A11</t>
  </si>
  <si>
    <t>RN:Hoxa2</t>
  </si>
  <si>
    <t>NM_012581</t>
  </si>
  <si>
    <t>Homeo box A2</t>
  </si>
  <si>
    <t>EPRN106130-1A</t>
  </si>
  <si>
    <t>EAMM-511Z:A12</t>
  </si>
  <si>
    <t>RN:Hoxa7</t>
  </si>
  <si>
    <t>NM_001109233</t>
  </si>
  <si>
    <t>EPRN106132-1A</t>
  </si>
  <si>
    <t>EAMM-511Z:B01</t>
  </si>
  <si>
    <t>RN:Hoxb7</t>
  </si>
  <si>
    <t>NM_001191649</t>
  </si>
  <si>
    <t>Homeo box B7</t>
  </si>
  <si>
    <t>EPRN101713-1A</t>
  </si>
  <si>
    <t>EAMM-511Z:B02</t>
  </si>
  <si>
    <t>RN:Hoxb9</t>
  </si>
  <si>
    <t>NM_001100497</t>
  </si>
  <si>
    <t>Homeo box B9</t>
  </si>
  <si>
    <t>EPRN101710-1A</t>
  </si>
  <si>
    <t>EAMM-511Z:B03</t>
  </si>
  <si>
    <t>RN:Hoxc12</t>
  </si>
  <si>
    <t>NM_001106796</t>
  </si>
  <si>
    <t>Hoxc12</t>
  </si>
  <si>
    <t>Homeo box C12</t>
  </si>
  <si>
    <t>EPRN108081-1A</t>
  </si>
  <si>
    <t>EAMM-511Z:B04</t>
  </si>
  <si>
    <t>RN:Hoxc5</t>
  </si>
  <si>
    <t>NM_001108116</t>
  </si>
  <si>
    <t>Hoxc5</t>
  </si>
  <si>
    <t>Homeo box C5</t>
  </si>
  <si>
    <t>EPRN108084-1A</t>
  </si>
  <si>
    <t>EAMM-511Z:B05</t>
  </si>
  <si>
    <t>RN:Hoxd10</t>
  </si>
  <si>
    <t>NM_001107094</t>
  </si>
  <si>
    <t>Homeo box D10</t>
  </si>
  <si>
    <t>EPRN105463-1A</t>
  </si>
  <si>
    <t>EAMM-511Z:B06</t>
  </si>
  <si>
    <t>RN:Hoxd4</t>
  </si>
  <si>
    <t>NM_001105885</t>
  </si>
  <si>
    <t>Hoxd4</t>
  </si>
  <si>
    <t>Homeo box D4</t>
  </si>
  <si>
    <t>EPRN105466-1A</t>
  </si>
  <si>
    <t>EAMM-511Z:B07</t>
  </si>
  <si>
    <t>RN:Hras</t>
  </si>
  <si>
    <t>NM_001130441</t>
  </si>
  <si>
    <t>Harvey rat sarcoma virus oncogene</t>
  </si>
  <si>
    <t>EPRN100787-1A</t>
  </si>
  <si>
    <t>EAMM-511Z:B08</t>
  </si>
  <si>
    <t>RN:Hrk</t>
  </si>
  <si>
    <t>NM_057130</t>
  </si>
  <si>
    <t>EPRN102455-1A</t>
  </si>
  <si>
    <t>EAMM-511Z:B09</t>
  </si>
  <si>
    <t>RN:Hs3st2</t>
  </si>
  <si>
    <t>NM_181370</t>
  </si>
  <si>
    <t>EPRN100665-1A</t>
  </si>
  <si>
    <t>EAMM-511Z:B10</t>
  </si>
  <si>
    <t>RN:Hsp90aa1</t>
  </si>
  <si>
    <t>NM_175761</t>
  </si>
  <si>
    <t>Hsp90aa1</t>
  </si>
  <si>
    <t>Heat shock protein 90, alpha (cytosolic), class A member 1</t>
  </si>
  <si>
    <t>EPRN107409-1A</t>
  </si>
  <si>
    <t>EAMM-511Z:B11</t>
  </si>
  <si>
    <t>RN:Hspa1a</t>
  </si>
  <si>
    <t>NM_031971</t>
  </si>
  <si>
    <t>Heat shock 70kD protein 1A</t>
  </si>
  <si>
    <t>EPRN105018-1A</t>
  </si>
  <si>
    <t>EAMM-511Z:B12</t>
  </si>
  <si>
    <t>RN:Hspd1</t>
  </si>
  <si>
    <t>NM_012966</t>
  </si>
  <si>
    <t>EPRN108713-1A</t>
  </si>
  <si>
    <t>EAMM-521Z</t>
  </si>
  <si>
    <t>EAMM-521Z:A01</t>
  </si>
  <si>
    <t>RN:Hus1</t>
  </si>
  <si>
    <t>NM_001109092</t>
  </si>
  <si>
    <t>Hus1</t>
  </si>
  <si>
    <t>HUS1 checkpoint homolog (S. pombe)</t>
  </si>
  <si>
    <t>EPRN103034-1A</t>
  </si>
  <si>
    <t>EAMM-521Z:A02</t>
  </si>
  <si>
    <t>RN:Id2</t>
  </si>
  <si>
    <t>NM_013060</t>
  </si>
  <si>
    <t>EPRN107159-1A</t>
  </si>
  <si>
    <t>EAMM-521Z:A03</t>
  </si>
  <si>
    <t>RN:Id4</t>
  </si>
  <si>
    <t>NM_175582</t>
  </si>
  <si>
    <t>Id4</t>
  </si>
  <si>
    <t>Inhibitor of DNA binding 4</t>
  </si>
  <si>
    <t>EPRN103732-1A</t>
  </si>
  <si>
    <t>EAMM-521Z:A04</t>
  </si>
  <si>
    <t>RN:Igf2</t>
  </si>
  <si>
    <t>NM_031511</t>
  </si>
  <si>
    <t>EPRN100811-1A</t>
  </si>
  <si>
    <t>EAMM-521Z:A05</t>
  </si>
  <si>
    <t>RN:Igfbp3</t>
  </si>
  <si>
    <t>NM_012588</t>
  </si>
  <si>
    <t>EPRN103033-1A</t>
  </si>
  <si>
    <t>EAMM-521Z:A06</t>
  </si>
  <si>
    <t>RN:Il11</t>
  </si>
  <si>
    <t>NM_133519</t>
  </si>
  <si>
    <t>EPRN100146-1A</t>
  </si>
  <si>
    <t>EAMM-521Z:A07</t>
  </si>
  <si>
    <t>RN:Il13</t>
  </si>
  <si>
    <t>NM_053828</t>
  </si>
  <si>
    <t>EPRN101383-1A</t>
  </si>
  <si>
    <t>EAMM-521Z:A08</t>
  </si>
  <si>
    <t>RN:Il17ra</t>
  </si>
  <si>
    <t>NM_001107883</t>
  </si>
  <si>
    <t>EPRN106350-1A</t>
  </si>
  <si>
    <t>EAMM-521Z:A09</t>
  </si>
  <si>
    <t>RN:Il1r1</t>
  </si>
  <si>
    <t>NM_013123</t>
  </si>
  <si>
    <t>EPRN108681-1A</t>
  </si>
  <si>
    <t>EAMM-521Z:A10</t>
  </si>
  <si>
    <t>RN:Il4r</t>
  </si>
  <si>
    <t>NM_133380</t>
  </si>
  <si>
    <t>Il4r</t>
  </si>
  <si>
    <t>EPRN100680-1A</t>
  </si>
  <si>
    <t>EAMM-521Z:A11</t>
  </si>
  <si>
    <t>RN:Il6r</t>
  </si>
  <si>
    <t>NM_017020</t>
  </si>
  <si>
    <t>Il6r</t>
  </si>
  <si>
    <t>EPRN104743-1A</t>
  </si>
  <si>
    <t>EAMM-521Z:A12</t>
  </si>
  <si>
    <t>RN:Il7</t>
  </si>
  <si>
    <t>NM_013110</t>
  </si>
  <si>
    <t>EPRN104564-1A</t>
  </si>
  <si>
    <t>EAMM-521Z:B01</t>
  </si>
  <si>
    <t>RN:Inha</t>
  </si>
  <si>
    <t>NM_012590</t>
  </si>
  <si>
    <t>EPRN108787-1A</t>
  </si>
  <si>
    <t>EAMM-521Z:B02</t>
  </si>
  <si>
    <t>RN:Insig1</t>
  </si>
  <si>
    <t>NM_022392</t>
  </si>
  <si>
    <t>EPRN105954-1A</t>
  </si>
  <si>
    <t>EAMM-521Z:B03</t>
  </si>
  <si>
    <t>RN:Irak1</t>
  </si>
  <si>
    <t>NM_001127555</t>
  </si>
  <si>
    <t>EPRN109077-1A</t>
  </si>
  <si>
    <t>EAMM-521Z:B04</t>
  </si>
  <si>
    <t>RN:Irak2</t>
  </si>
  <si>
    <t>NM_001025422</t>
  </si>
  <si>
    <t>EPRN106321-1A</t>
  </si>
  <si>
    <t>EAMM-521Z:B05</t>
  </si>
  <si>
    <t>RN:Irf1</t>
  </si>
  <si>
    <t>NM_012591</t>
  </si>
  <si>
    <t>EPRN101386-1A</t>
  </si>
  <si>
    <t>EAMM-521Z:B06</t>
  </si>
  <si>
    <t>RN:Irf4</t>
  </si>
  <si>
    <t>NM_001106108</t>
  </si>
  <si>
    <t>EPRN103780-1A</t>
  </si>
  <si>
    <t>EAMM-521Z:B07</t>
  </si>
  <si>
    <t>RN:Irf8</t>
  </si>
  <si>
    <t>NM_001008722</t>
  </si>
  <si>
    <t>EPRN104374-1A</t>
  </si>
  <si>
    <t>EAMM-521Z:B08</t>
  </si>
  <si>
    <t>RN:Isg15</t>
  </si>
  <si>
    <t>NM_001106700</t>
  </si>
  <si>
    <t>Isg15</t>
  </si>
  <si>
    <t>ISG15 ubiquitin-like modifier</t>
  </si>
  <si>
    <t>EPRN107029-1A</t>
  </si>
  <si>
    <t>EAMM-521Z:B09</t>
  </si>
  <si>
    <t>RN:Isl1</t>
  </si>
  <si>
    <t>NM_017339</t>
  </si>
  <si>
    <t>Isl1</t>
  </si>
  <si>
    <t>ISL LIM homeobox 1</t>
  </si>
  <si>
    <t>EPRN104507-1A</t>
  </si>
  <si>
    <t>EAMM-521Z:B10</t>
  </si>
  <si>
    <t>RN:Isl2</t>
  </si>
  <si>
    <t>NM_020471</t>
  </si>
  <si>
    <t>EPRN108274-1A</t>
  </si>
  <si>
    <t>EAMM-521Z:B11</t>
  </si>
  <si>
    <t>RN:Jade1</t>
  </si>
  <si>
    <t>NM_001107670</t>
  </si>
  <si>
    <t>Jade1</t>
  </si>
  <si>
    <t>PHD finger protein 17</t>
  </si>
  <si>
    <t>EPRN104625-1A</t>
  </si>
  <si>
    <t>EAMM-521Z:B12</t>
  </si>
  <si>
    <t>RN:Jade2</t>
  </si>
  <si>
    <t>NM_001106998</t>
  </si>
  <si>
    <t>Jade2</t>
  </si>
  <si>
    <t>PHD finger protein 15</t>
  </si>
  <si>
    <t>EPRN101369-1A</t>
  </si>
  <si>
    <t>EAMM-531Z</t>
  </si>
  <si>
    <t>EAMM-531Z:A01</t>
  </si>
  <si>
    <t>RN:Jag1</t>
  </si>
  <si>
    <t>NM_019147</t>
  </si>
  <si>
    <t>EPRN105716-1A</t>
  </si>
  <si>
    <t>EAMM-531Z:A02</t>
  </si>
  <si>
    <t>RN:Jak2</t>
  </si>
  <si>
    <t>NM_031514</t>
  </si>
  <si>
    <t>Jak2</t>
  </si>
  <si>
    <t>Janus kinase 2</t>
  </si>
  <si>
    <t>EPRN101028-1A</t>
  </si>
  <si>
    <t>EAMM-531Z:A03</t>
  </si>
  <si>
    <t>RN:Jun</t>
  </si>
  <si>
    <t>NM_021835</t>
  </si>
  <si>
    <t>EPRN106656-1A</t>
  </si>
  <si>
    <t>EAMM-531Z:A04</t>
  </si>
  <si>
    <t>RN:Junb</t>
  </si>
  <si>
    <t>NM_021836</t>
  </si>
  <si>
    <t>EPRN104214-1A</t>
  </si>
  <si>
    <t>EAMM-531Z:A05</t>
  </si>
  <si>
    <t>RN:Kat2a</t>
  </si>
  <si>
    <t>NM_001107050</t>
  </si>
  <si>
    <t>EPRN101786-1A</t>
  </si>
  <si>
    <t>EAMM-531Z:A06</t>
  </si>
  <si>
    <t>RN:Klf4</t>
  </si>
  <si>
    <t>NM_053713</t>
  </si>
  <si>
    <t>EPRN106603-1A</t>
  </si>
  <si>
    <t>EAMM-531Z:A07</t>
  </si>
  <si>
    <t>RN:Krt19</t>
  </si>
  <si>
    <t>NM_199498</t>
  </si>
  <si>
    <t>EPRN101772-1A</t>
  </si>
  <si>
    <t>EAMM-531Z:A08</t>
  </si>
  <si>
    <t>RN:Ldlr</t>
  </si>
  <si>
    <t>NM_175762</t>
  </si>
  <si>
    <t>EPRN108154-1A</t>
  </si>
  <si>
    <t>EAMM-531Z:A09</t>
  </si>
  <si>
    <t>RN:Lef1</t>
  </si>
  <si>
    <t>NM_130429</t>
  </si>
  <si>
    <t>EPRN104916-1A</t>
  </si>
  <si>
    <t>EAMM-531Z:A10</t>
  </si>
  <si>
    <t>RN:Lefty1</t>
  </si>
  <si>
    <t>NM_001109080</t>
  </si>
  <si>
    <t>EPRN102712-1A</t>
  </si>
  <si>
    <t>EAMM-531Z:A11</t>
  </si>
  <si>
    <t>RN:Lfng</t>
  </si>
  <si>
    <t>NM_133393</t>
  </si>
  <si>
    <t>EPRN102283-1A</t>
  </si>
  <si>
    <t>EAMM-531Z:A12</t>
  </si>
  <si>
    <t>RN:Lgals3</t>
  </si>
  <si>
    <t>NM_031832</t>
  </si>
  <si>
    <t>Lgals3</t>
  </si>
  <si>
    <t>Lectin, galactoside-binding, soluble, 3</t>
  </si>
  <si>
    <t>EPRN103145-1A</t>
  </si>
  <si>
    <t>EAMM-531Z:B01</t>
  </si>
  <si>
    <t>RN:Lhx5</t>
  </si>
  <si>
    <t>NM_139036</t>
  </si>
  <si>
    <t>EPRN102446-1A</t>
  </si>
  <si>
    <t>EAMM-531Z:B02</t>
  </si>
  <si>
    <t>RN:Lig3</t>
  </si>
  <si>
    <t>NM_001012011</t>
  </si>
  <si>
    <t>EPRN101619-1A</t>
  </si>
  <si>
    <t>EAMM-531Z:B03</t>
  </si>
  <si>
    <t>RN:Lin28a</t>
  </si>
  <si>
    <t>NM_001109269</t>
  </si>
  <si>
    <t>Lin28a</t>
  </si>
  <si>
    <t>Lin-28 homolog (C. elegans)</t>
  </si>
  <si>
    <t>EPRN106862-1A</t>
  </si>
  <si>
    <t>EAMM-531Z:B04</t>
  </si>
  <si>
    <t>RN:Lmna</t>
  </si>
  <si>
    <t>NM_001002016</t>
  </si>
  <si>
    <t>EPRN104719-1A</t>
  </si>
  <si>
    <t>EAMM-531Z:B05</t>
  </si>
  <si>
    <t>RN:Lmo7</t>
  </si>
  <si>
    <t>NM_001001515</t>
  </si>
  <si>
    <t>Lmo7</t>
  </si>
  <si>
    <t>LIM domain 7</t>
  </si>
  <si>
    <t>EPRN103321-1A</t>
  </si>
  <si>
    <t>EAMM-531Z:B06</t>
  </si>
  <si>
    <t>RN:Lrp2</t>
  </si>
  <si>
    <t>NM_030827</t>
  </si>
  <si>
    <t>Low density lipoprotein-related protein 2</t>
  </si>
  <si>
    <t>EPRN105430-1A</t>
  </si>
  <si>
    <t>EAMM-531Z:B07</t>
  </si>
  <si>
    <t>RN:Ltb</t>
  </si>
  <si>
    <t>NM_212507</t>
  </si>
  <si>
    <t>EPRN105009-1A</t>
  </si>
  <si>
    <t>EAMM-531Z:B08</t>
  </si>
  <si>
    <t>RN:Ltbp2</t>
  </si>
  <si>
    <t>NM_021586</t>
  </si>
  <si>
    <t>EPRN107333-1A</t>
  </si>
  <si>
    <t>EAMM-531Z:B09</t>
  </si>
  <si>
    <t>RN:Lyn</t>
  </si>
  <si>
    <t>NM_030857</t>
  </si>
  <si>
    <t>Lyn</t>
  </si>
  <si>
    <t>V-yes-1 Yamaguchi sarcoma viral related oncogene homolog</t>
  </si>
  <si>
    <t>EPRN106462-1A</t>
  </si>
  <si>
    <t>EAMM-531Z:B10</t>
  </si>
  <si>
    <t>RN:Mad2l1</t>
  </si>
  <si>
    <t>NM_001106594</t>
  </si>
  <si>
    <t>Mad2l1</t>
  </si>
  <si>
    <t>MAD2 mitotic arrest deficient-like 1 (yeast)</t>
  </si>
  <si>
    <t>EPRN106166-1A</t>
  </si>
  <si>
    <t>EAMM-531Z:B11</t>
  </si>
  <si>
    <t>RN:Mafb</t>
  </si>
  <si>
    <t>NM_019316</t>
  </si>
  <si>
    <t>EPRN105823-1A</t>
  </si>
  <si>
    <t>EAMM-531Z:B12</t>
  </si>
  <si>
    <t>RN:Maml1</t>
  </si>
  <si>
    <t>NM_001106997</t>
  </si>
  <si>
    <t>EPRN101354-1A</t>
  </si>
  <si>
    <t>EAMM-541Z</t>
  </si>
  <si>
    <t>EAMM-541Z:A01</t>
  </si>
  <si>
    <t>RN:Map3k7</t>
  </si>
  <si>
    <t>NM_001107920</t>
  </si>
  <si>
    <t>Mitogen activated protein kinase kinase kinase 7</t>
  </si>
  <si>
    <t>EPRN106508-1A</t>
  </si>
  <si>
    <t>EAMM-541Z:A02</t>
  </si>
  <si>
    <t>RN:Mapk1</t>
  </si>
  <si>
    <t>NM_053842</t>
  </si>
  <si>
    <t>Mapk1</t>
  </si>
  <si>
    <t>Mitogen activated protein kinase 1</t>
  </si>
  <si>
    <t>EPRN102198-1A</t>
  </si>
  <si>
    <t>EAMM-541Z:A03</t>
  </si>
  <si>
    <t>RN:Mapk8ip3</t>
  </si>
  <si>
    <t>NM_001100673</t>
  </si>
  <si>
    <t>Mapk8ip3</t>
  </si>
  <si>
    <t>Mitogen-activated protein kinase 8 interacting protein 3</t>
  </si>
  <si>
    <t>EPRN101277-1A</t>
  </si>
  <si>
    <t>EAMM-541Z:A04</t>
  </si>
  <si>
    <t>RN:Mcm2</t>
  </si>
  <si>
    <t>NM_001107873</t>
  </si>
  <si>
    <t>EPRN106264-1A</t>
  </si>
  <si>
    <t>EAMM-541Z:A05</t>
  </si>
  <si>
    <t>RN:Mecp2</t>
  </si>
  <si>
    <t>NM_022673</t>
  </si>
  <si>
    <t>EPRN109078-1A</t>
  </si>
  <si>
    <t>EAMM-541Z:A06</t>
  </si>
  <si>
    <t>RN:Meis1</t>
  </si>
  <si>
    <t>NM_001134702</t>
  </si>
  <si>
    <t>Meis1</t>
  </si>
  <si>
    <t>Meis homeobox 1</t>
  </si>
  <si>
    <t>EPRN103047-1A</t>
  </si>
  <si>
    <t>EAMM-541Z:A07</t>
  </si>
  <si>
    <t>RN:Men1</t>
  </si>
  <si>
    <t>NM_019208</t>
  </si>
  <si>
    <t>EPRN100914-1A</t>
  </si>
  <si>
    <t>EAMM-541Z:A08</t>
  </si>
  <si>
    <t>RN:Mif</t>
  </si>
  <si>
    <t>NM_031051</t>
  </si>
  <si>
    <t>EPRN105139-1A</t>
  </si>
  <si>
    <t>EAMM-541Z:A09</t>
  </si>
  <si>
    <t>RN:Mlh1</t>
  </si>
  <si>
    <t>NM_031053</t>
  </si>
  <si>
    <t>EPRN108537-1A</t>
  </si>
  <si>
    <t>EAMM-541Z:A10</t>
  </si>
  <si>
    <t>RN:Mme</t>
  </si>
  <si>
    <t>NM_012608</t>
  </si>
  <si>
    <t>EPRN104662-1A</t>
  </si>
  <si>
    <t>EAMM-541Z:A11</t>
  </si>
  <si>
    <t>RN:Mre11a</t>
  </si>
  <si>
    <t>NM_001126283</t>
  </si>
  <si>
    <t>EPRN108110-1A</t>
  </si>
  <si>
    <t>EAMM-541Z:A12</t>
  </si>
  <si>
    <t>RN:Msh2</t>
  </si>
  <si>
    <t>NM_031058</t>
  </si>
  <si>
    <t>EPRN107072-1A</t>
  </si>
  <si>
    <t>EAMM-541Z:B01</t>
  </si>
  <si>
    <t>RN:Msx1</t>
  </si>
  <si>
    <t>NM_031059</t>
  </si>
  <si>
    <t>EPRN102926-1A</t>
  </si>
  <si>
    <t>EAMM-541Z:B02</t>
  </si>
  <si>
    <t>RN:Msx2</t>
  </si>
  <si>
    <t>NM_012982</t>
  </si>
  <si>
    <t>Msx2</t>
  </si>
  <si>
    <t>Msh homeobox 2</t>
  </si>
  <si>
    <t>EPRN103706-1A</t>
  </si>
  <si>
    <t>EAMM-541Z:B03</t>
  </si>
  <si>
    <t>RN:Mt3</t>
  </si>
  <si>
    <t>NM_053968</t>
  </si>
  <si>
    <t>Mt3</t>
  </si>
  <si>
    <t>Metallothionein 3</t>
  </si>
  <si>
    <t>EPRN104167-1A</t>
  </si>
  <si>
    <t>EAMM-541Z:B04</t>
  </si>
  <si>
    <t>RN:Myc</t>
  </si>
  <si>
    <t>NM_012603</t>
  </si>
  <si>
    <t>EPRN107801-1A</t>
  </si>
  <si>
    <t>EAMM-541Z:B05</t>
  </si>
  <si>
    <t>RN:Nck1</t>
  </si>
  <si>
    <t>NM_001106851</t>
  </si>
  <si>
    <t>EPRN108456-1A</t>
  </si>
  <si>
    <t>EAMM-541Z:B06</t>
  </si>
  <si>
    <t>RN:Ncor2</t>
  </si>
  <si>
    <t>NM_001108334</t>
  </si>
  <si>
    <t>EPRN102391-1A</t>
  </si>
  <si>
    <t>EAMM-541Z:B07</t>
  </si>
  <si>
    <t>RN:Ncstn</t>
  </si>
  <si>
    <t>NM_174864</t>
  </si>
  <si>
    <t>EPRN102675-1A</t>
  </si>
  <si>
    <t>EAMM-541Z:B08</t>
  </si>
  <si>
    <t>RN:Net1</t>
  </si>
  <si>
    <t>NM_001039023</t>
  </si>
  <si>
    <t>Net1</t>
  </si>
  <si>
    <t>Neuroepithelial cell transforming 1</t>
  </si>
  <si>
    <t>EPRN103854-1A</t>
  </si>
  <si>
    <t>EAMM-541Z:B09</t>
  </si>
  <si>
    <t>RN:Neurod1</t>
  </si>
  <si>
    <t>NM_019218</t>
  </si>
  <si>
    <t>Neurod1</t>
  </si>
  <si>
    <t>EPRN105480-1A</t>
  </si>
  <si>
    <t>EAMM-541Z:B10</t>
  </si>
  <si>
    <t>RN:Neurog1</t>
  </si>
  <si>
    <t>NM_019207</t>
  </si>
  <si>
    <t>EPRN103669-1A</t>
  </si>
  <si>
    <t>EAMM-541Z:B11</t>
  </si>
  <si>
    <t>RN:Nfatc2</t>
  </si>
  <si>
    <t>NM_001107805</t>
  </si>
  <si>
    <t>Nfatc2</t>
  </si>
  <si>
    <t>Nuclear factor of activated T-cells, cytoplasmic, calcineurin-dependent 2</t>
  </si>
  <si>
    <t>EPRN105890-1A</t>
  </si>
  <si>
    <t>EAMM-541Z:B12</t>
  </si>
  <si>
    <t>RN:Nfkb2</t>
  </si>
  <si>
    <t>NM_001008349</t>
  </si>
  <si>
    <t>EPRN101120-1A</t>
  </si>
  <si>
    <t>EAMM-551Z</t>
  </si>
  <si>
    <t>EAMM-551Z:A01</t>
  </si>
  <si>
    <t>RN:Nfya</t>
  </si>
  <si>
    <t>NM_012865</t>
  </si>
  <si>
    <t>EPRN108600-1A</t>
  </si>
  <si>
    <t>EAMM-551Z:A02</t>
  </si>
  <si>
    <t>RN:Nid2</t>
  </si>
  <si>
    <t>NM_001012005</t>
  </si>
  <si>
    <t>EPRN103110-1A</t>
  </si>
  <si>
    <t>EAMM-551Z:A03</t>
  </si>
  <si>
    <t>RN:Nkd1</t>
  </si>
  <si>
    <t>NM_001108894</t>
  </si>
  <si>
    <t>EPRN109089-1A</t>
  </si>
  <si>
    <t>EAMM-551Z:A04</t>
  </si>
  <si>
    <t>RN:Nkx2-5</t>
  </si>
  <si>
    <t>NM_053651</t>
  </si>
  <si>
    <t>Nkx2-5</t>
  </si>
  <si>
    <t>NK2 transcription factor related, locus 5 (Drosophila)</t>
  </si>
  <si>
    <t>EPRN101313-1A</t>
  </si>
  <si>
    <t>EAMM-551Z:A05</t>
  </si>
  <si>
    <t>RN:Nog</t>
  </si>
  <si>
    <t>NM_012990</t>
  </si>
  <si>
    <t>EPRN101672-1A</t>
  </si>
  <si>
    <t>EAMM-551Z:A06</t>
  </si>
  <si>
    <t>RN:Notch2</t>
  </si>
  <si>
    <t>NM_024358</t>
  </si>
  <si>
    <t>Notch homolog 2 (Drosophila)</t>
  </si>
  <si>
    <t>EPRN104799-1A</t>
  </si>
  <si>
    <t>EAMM-551Z:A07</t>
  </si>
  <si>
    <t>RN:Npm1</t>
  </si>
  <si>
    <t>NM_012992</t>
  </si>
  <si>
    <t>EPRN101321-1A</t>
  </si>
  <si>
    <t>EAMM-551Z:A08</t>
  </si>
  <si>
    <t>RN:Nr3c1</t>
  </si>
  <si>
    <t>NM_012576</t>
  </si>
  <si>
    <t>EPRN104016-1A</t>
  </si>
  <si>
    <t>EAMM-551Z:A09</t>
  </si>
  <si>
    <t>RN:Nr4a3</t>
  </si>
  <si>
    <t>NM_031628</t>
  </si>
  <si>
    <t>EPRN106587-1A</t>
  </si>
  <si>
    <t>EAMM-551Z:A10</t>
  </si>
  <si>
    <t>RN:Nrg2</t>
  </si>
  <si>
    <t>NM_001136151</t>
  </si>
  <si>
    <t>Nrg2</t>
  </si>
  <si>
    <t>Neuregulin 2</t>
  </si>
  <si>
    <t>EPRN103983-1A</t>
  </si>
  <si>
    <t>EAMM-551Z:A11</t>
  </si>
  <si>
    <t>RN:Ntf3</t>
  </si>
  <si>
    <t>NM_031073</t>
  </si>
  <si>
    <t>Ntf3</t>
  </si>
  <si>
    <t>Neurotrophin 3</t>
  </si>
  <si>
    <t>EPRN106381-1A</t>
  </si>
  <si>
    <t>EAMM-551Z:A12</t>
  </si>
  <si>
    <t>RN:Ocln</t>
  </si>
  <si>
    <t>NM_031329</t>
  </si>
  <si>
    <t>EPRN104479-1A</t>
  </si>
  <si>
    <t>EAMM-551Z:B01</t>
  </si>
  <si>
    <t>RN:Opcml</t>
  </si>
  <si>
    <t>NM_053848</t>
  </si>
  <si>
    <t>Opcml</t>
  </si>
  <si>
    <t>EPRN108174-1A</t>
  </si>
  <si>
    <t>EAMM-551Z:B02</t>
  </si>
  <si>
    <t>RN:Pawr</t>
  </si>
  <si>
    <t>NM_033485</t>
  </si>
  <si>
    <t>Pawr</t>
  </si>
  <si>
    <t>PRKC, apoptosis, WT1, regulator</t>
  </si>
  <si>
    <t>EPRN107681-1A</t>
  </si>
  <si>
    <t>EAMM-551Z:B03</t>
  </si>
  <si>
    <t>RN:Pax1</t>
  </si>
  <si>
    <t>NM_001107787</t>
  </si>
  <si>
    <t>Pax1</t>
  </si>
  <si>
    <t>Paired box 1</t>
  </si>
  <si>
    <t>EPRN105735-1A</t>
  </si>
  <si>
    <t>EAMM-551Z:B04</t>
  </si>
  <si>
    <t>RN:Pax6</t>
  </si>
  <si>
    <t>NM_013001</t>
  </si>
  <si>
    <t>Paired box 6</t>
  </si>
  <si>
    <t>EPRN105562-1A</t>
  </si>
  <si>
    <t>EAMM-551Z:B05</t>
  </si>
  <si>
    <t>RN:Pcgf1</t>
  </si>
  <si>
    <t>NM_001007000</t>
  </si>
  <si>
    <t>EPRN106202-1A</t>
  </si>
  <si>
    <t>EAMM-551Z:B06</t>
  </si>
  <si>
    <t>RN:Pcgf2</t>
  </si>
  <si>
    <t>NM_017285</t>
  </si>
  <si>
    <t>EPRN101738-1A</t>
  </si>
  <si>
    <t>EAMM-551Z:B07</t>
  </si>
  <si>
    <t>RN:Pcgf6</t>
  </si>
  <si>
    <t>NM_001013154</t>
  </si>
  <si>
    <t>EPRN101130-1A</t>
  </si>
  <si>
    <t>EAMM-551Z:B08</t>
  </si>
  <si>
    <t>RN:Pcna</t>
  </si>
  <si>
    <t>NM_022381</t>
  </si>
  <si>
    <t>EPRN105698-1A</t>
  </si>
  <si>
    <t>EAMM-551Z:B09</t>
  </si>
  <si>
    <t>RN:Peli1</t>
  </si>
  <si>
    <t>NM_001100565</t>
  </si>
  <si>
    <t>Peli1</t>
  </si>
  <si>
    <t>Pellino 1</t>
  </si>
  <si>
    <t>EPRN103056-1A</t>
  </si>
  <si>
    <t>EAMM-551Z:B10</t>
  </si>
  <si>
    <t>RN:Per2</t>
  </si>
  <si>
    <t>NM_031678</t>
  </si>
  <si>
    <t>EPRN108833-1A</t>
  </si>
  <si>
    <t>EAMM-551Z:B11</t>
  </si>
  <si>
    <t>RN:Perp</t>
  </si>
  <si>
    <t>NM_001106265</t>
  </si>
  <si>
    <t>EPRN100027-1A</t>
  </si>
  <si>
    <t>EAMM-551Z:B12</t>
  </si>
  <si>
    <t>RN:Pgr</t>
  </si>
  <si>
    <t>NM_022847</t>
  </si>
  <si>
    <t>EPRN108103-1A</t>
  </si>
  <si>
    <t>EAMM-561Z</t>
  </si>
  <si>
    <t>EAMM-561Z:A01</t>
  </si>
  <si>
    <t>RN:Phc1</t>
  </si>
  <si>
    <t>NM_001107886</t>
  </si>
  <si>
    <t>Polyhomeotic homolog 1 (Drosophila)</t>
  </si>
  <si>
    <t>EPRN106356-1A</t>
  </si>
  <si>
    <t>EAMM-561Z:A02</t>
  </si>
  <si>
    <t>RN:Phc3</t>
  </si>
  <si>
    <t>NM_001107662</t>
  </si>
  <si>
    <t>Phc3</t>
  </si>
  <si>
    <t>Polyhomeotic homolog 3 (Drosophila)</t>
  </si>
  <si>
    <t>EPRN104585-1A</t>
  </si>
  <si>
    <t>EAMM-561Z:A03</t>
  </si>
  <si>
    <t>RN:Phf1</t>
  </si>
  <si>
    <t>NM_212538</t>
  </si>
  <si>
    <t>EPRN105054-1A</t>
  </si>
  <si>
    <t>EAMM-561Z:A04</t>
  </si>
  <si>
    <t>RN:Pitx1</t>
  </si>
  <si>
    <t>NM_053624</t>
  </si>
  <si>
    <t>Pitx1</t>
  </si>
  <si>
    <t>Paired-like homeodomain 1</t>
  </si>
  <si>
    <t>EPRN103673-1A</t>
  </si>
  <si>
    <t>EAMM-561Z:A05</t>
  </si>
  <si>
    <t>RN:Pitx2</t>
  </si>
  <si>
    <t>NM_001042505</t>
  </si>
  <si>
    <t>Pitx2</t>
  </si>
  <si>
    <t>Paired-like homeodomain 2</t>
  </si>
  <si>
    <t>EPRN104907-1A</t>
  </si>
  <si>
    <t>EAMM-561Z:A06</t>
  </si>
  <si>
    <t>RN:Plek2</t>
  </si>
  <si>
    <t>NM_001114180</t>
  </si>
  <si>
    <t>EPRN107290-1A</t>
  </si>
  <si>
    <t>EAMM-561Z:A07</t>
  </si>
  <si>
    <t>RN:Pms2</t>
  </si>
  <si>
    <t>NM_001037348</t>
  </si>
  <si>
    <t>EPRN102262-1A</t>
  </si>
  <si>
    <t>EAMM-561Z:A08</t>
  </si>
  <si>
    <t>RN:Pold3</t>
  </si>
  <si>
    <t>NM_001024750</t>
  </si>
  <si>
    <t>EPRN100572-1A</t>
  </si>
  <si>
    <t>EAMM-561Z:A09</t>
  </si>
  <si>
    <t>RN:Ppara</t>
  </si>
  <si>
    <t>NM_013196</t>
  </si>
  <si>
    <t>EPRN107955-1A</t>
  </si>
  <si>
    <t>EAMM-561Z:A10</t>
  </si>
  <si>
    <t>RN:Pparg</t>
  </si>
  <si>
    <t>NM_001145367</t>
  </si>
  <si>
    <t>EPRN106328-1A</t>
  </si>
  <si>
    <t>EAMM-561Z:A11</t>
  </si>
  <si>
    <t>RN:Ppp1r3c</t>
  </si>
  <si>
    <t>NM_001012072</t>
  </si>
  <si>
    <t>EPRN101048-1A</t>
  </si>
  <si>
    <t>EAMM-561Z:A12</t>
  </si>
  <si>
    <t>RN:Ppp2r4</t>
  </si>
  <si>
    <t>NM_001108577</t>
  </si>
  <si>
    <t>EPRN105330-1A</t>
  </si>
  <si>
    <t>EAMM-561Z:B01</t>
  </si>
  <si>
    <t>RN:Prdm2</t>
  </si>
  <si>
    <t>NM_001077648</t>
  </si>
  <si>
    <t>EPRN106941-1A</t>
  </si>
  <si>
    <t>EAMM-561Z:B02</t>
  </si>
  <si>
    <t>RN:Prdx2</t>
  </si>
  <si>
    <t>NM_001013234</t>
  </si>
  <si>
    <t>EPRN104215-1A</t>
  </si>
  <si>
    <t>EAMM-561Z:B03</t>
  </si>
  <si>
    <t>RN:Prkcdbp</t>
  </si>
  <si>
    <t>NM_134449</t>
  </si>
  <si>
    <t>EPRN100604-1A</t>
  </si>
  <si>
    <t>EAMM-561Z:B04</t>
  </si>
  <si>
    <t>RN:Prkdc</t>
  </si>
  <si>
    <t>NM_033651</t>
  </si>
  <si>
    <t>Prkdc</t>
  </si>
  <si>
    <t>Protein kinase, DNA activated, catalytic polypeptide</t>
  </si>
  <si>
    <t>EPRN102204-1A</t>
  </si>
  <si>
    <t>EAMM-561Z:B05</t>
  </si>
  <si>
    <t>RN:Prlr</t>
  </si>
  <si>
    <t>NM_001034111</t>
  </si>
  <si>
    <t>Prlr</t>
  </si>
  <si>
    <t>Prolactin receptor</t>
  </si>
  <si>
    <t>EPRN104531-1A</t>
  </si>
  <si>
    <t>EAMM-561Z:B06</t>
  </si>
  <si>
    <t>RN:Prox1</t>
  </si>
  <si>
    <t>NM_001107201</t>
  </si>
  <si>
    <t>Prox1</t>
  </si>
  <si>
    <t>Prospero homeobox 1</t>
  </si>
  <si>
    <t>EPRN102750-1A</t>
  </si>
  <si>
    <t>EAMM-561Z:B07</t>
  </si>
  <si>
    <t>RN:Psenen</t>
  </si>
  <si>
    <t>NM_001008775</t>
  </si>
  <si>
    <t>EPRN100326-1A</t>
  </si>
  <si>
    <t>EAMM-561Z:B08</t>
  </si>
  <si>
    <t>RN:Pten</t>
  </si>
  <si>
    <t>NM_031606</t>
  </si>
  <si>
    <t>EPRN101040-1A</t>
  </si>
  <si>
    <t>EAMM-561Z:B09</t>
  </si>
  <si>
    <t>RN:Ptp4a1</t>
  </si>
  <si>
    <t>NM_031579</t>
  </si>
  <si>
    <t>EPRN108650-1A</t>
  </si>
  <si>
    <t>EAMM-561Z:B10</t>
  </si>
  <si>
    <t>RN:Ptprg</t>
  </si>
  <si>
    <t>NM_134356</t>
  </si>
  <si>
    <t>Ptprg</t>
  </si>
  <si>
    <t>Protein tyrosine phosphatase, receptor type, G</t>
  </si>
  <si>
    <t>EPRN103121-1A</t>
  </si>
  <si>
    <t>EAMM-561Z:B11</t>
  </si>
  <si>
    <t>RN:Rad23a</t>
  </si>
  <si>
    <t>NM_001013190</t>
  </si>
  <si>
    <t>EPRN104224-1A</t>
  </si>
  <si>
    <t>EAMM-561Z:B12</t>
  </si>
  <si>
    <t>RN:Rad23b</t>
  </si>
  <si>
    <t>NM_001025275</t>
  </si>
  <si>
    <t>EPRN106602-1A</t>
  </si>
  <si>
    <t>EAMM-571Z</t>
  </si>
  <si>
    <t>EAMM-571Z:A01</t>
  </si>
  <si>
    <t>RN:Rad50</t>
  </si>
  <si>
    <t>NM_022246</t>
  </si>
  <si>
    <t>EPRN101385-1A</t>
  </si>
  <si>
    <t>EAMM-571Z:A02</t>
  </si>
  <si>
    <t>RN:Rad51</t>
  </si>
  <si>
    <t>NM_001109204</t>
  </si>
  <si>
    <t>RAD51 homolog (RecA homolog, E. coli) (S. cerevisiae)</t>
  </si>
  <si>
    <t>EPRN105592-1A</t>
  </si>
  <si>
    <t>EAMM-571Z:A03</t>
  </si>
  <si>
    <t>RN:Rad51c</t>
  </si>
  <si>
    <t>NM_001129777</t>
  </si>
  <si>
    <t>Rad51c</t>
  </si>
  <si>
    <t>Rad51 homolog c (S. cerevisiae)</t>
  </si>
  <si>
    <t>EPRN101657-1A</t>
  </si>
  <si>
    <t>EAMM-571Z:A04</t>
  </si>
  <si>
    <t>RN:Rara</t>
  </si>
  <si>
    <t>NM_031528</t>
  </si>
  <si>
    <t>EPRN101767-1A</t>
  </si>
  <si>
    <t>EAMM-571Z:A05</t>
  </si>
  <si>
    <t>RN:Rarres1</t>
  </si>
  <si>
    <t>NM_001014790</t>
  </si>
  <si>
    <t>Rarres1</t>
  </si>
  <si>
    <t>Retinoic acid receptor responder (tazarotene induced) 1</t>
  </si>
  <si>
    <t>EPRN104672-1A</t>
  </si>
  <si>
    <t>EAMM-571Z:A06</t>
  </si>
  <si>
    <t>RN:Rassf1</t>
  </si>
  <si>
    <t>NM_001037555</t>
  </si>
  <si>
    <t>EPRN108488-1A</t>
  </si>
  <si>
    <t>EAMM-571Z:A07</t>
  </si>
  <si>
    <t>RN:Rassf2</t>
  </si>
  <si>
    <t>NM_001037096</t>
  </si>
  <si>
    <t>EPRN105695-1A</t>
  </si>
  <si>
    <t>EAMM-571Z:A08</t>
  </si>
  <si>
    <t>RN:Rbbp4</t>
  </si>
  <si>
    <t>NM_001107912</t>
  </si>
  <si>
    <t>Rbbp4</t>
  </si>
  <si>
    <t>Retinoblastoma binding protein 4</t>
  </si>
  <si>
    <t>EPRN106819-1A</t>
  </si>
  <si>
    <t>EAMM-571Z:A09</t>
  </si>
  <si>
    <t>RN:Rbbp7</t>
  </si>
  <si>
    <t>NM_031816</t>
  </si>
  <si>
    <t>Rbbp7</t>
  </si>
  <si>
    <t>Retinoblastoma binding protein 7</t>
  </si>
  <si>
    <t>EPRN108967-1A</t>
  </si>
  <si>
    <t>EAMM-571Z:A10</t>
  </si>
  <si>
    <t>RN:Rbl2</t>
  </si>
  <si>
    <t>NM_031094</t>
  </si>
  <si>
    <t>EPRN104190-1A</t>
  </si>
  <si>
    <t>EAMM-571Z:A11</t>
  </si>
  <si>
    <t>RN:Rbp1</t>
  </si>
  <si>
    <t>NM_012733</t>
  </si>
  <si>
    <t>EPRN108450-1A</t>
  </si>
  <si>
    <t>EAMM-571Z:A12</t>
  </si>
  <si>
    <t>RN:Rbpjl</t>
  </si>
  <si>
    <t>NM_001108604</t>
  </si>
  <si>
    <t>EPRN105847-1A</t>
  </si>
  <si>
    <t>EAMM-571Z:B01</t>
  </si>
  <si>
    <t>RN:Reln</t>
  </si>
  <si>
    <t>NM_080394</t>
  </si>
  <si>
    <t>EPRN105980-1A</t>
  </si>
  <si>
    <t>EAMM-571Z:B02</t>
  </si>
  <si>
    <t>RN:Rgs2</t>
  </si>
  <si>
    <t>NM_053453</t>
  </si>
  <si>
    <t>EPRN102594-1A</t>
  </si>
  <si>
    <t>EAMM-571Z:B03</t>
  </si>
  <si>
    <t>RN:Ring1</t>
  </si>
  <si>
    <t>NM_212549</t>
  </si>
  <si>
    <t>EPRN105038-1A</t>
  </si>
  <si>
    <t>EAMM-571Z:B04</t>
  </si>
  <si>
    <t>RN:Rnf2</t>
  </si>
  <si>
    <t>NM_001025667</t>
  </si>
  <si>
    <t>EPRN102597-1A</t>
  </si>
  <si>
    <t>EAMM-571Z:B05</t>
  </si>
  <si>
    <t>RN:Rora</t>
  </si>
  <si>
    <t>NM_001106834</t>
  </si>
  <si>
    <t>EPRN108357-1A</t>
  </si>
  <si>
    <t>EAMM-571Z:B06</t>
  </si>
  <si>
    <t>RN:Rpl39</t>
  </si>
  <si>
    <t>NM_012875</t>
  </si>
  <si>
    <t>EPRN108890-1A</t>
  </si>
  <si>
    <t>EAMM-571Z:B07</t>
  </si>
  <si>
    <t>RN:Rpp21</t>
  </si>
  <si>
    <t>NM_001002831</t>
  </si>
  <si>
    <t>EPRN104976-1A</t>
  </si>
  <si>
    <t>EAMM-571Z:B08</t>
  </si>
  <si>
    <t>RN:Rprm</t>
  </si>
  <si>
    <t>NM_001044276</t>
  </si>
  <si>
    <t>EPRN105404-1A</t>
  </si>
  <si>
    <t>EAMM-571Z:B09</t>
  </si>
  <si>
    <t>RN:Runx1</t>
  </si>
  <si>
    <t>NM_017325</t>
  </si>
  <si>
    <t>EPRN102017-1A</t>
  </si>
  <si>
    <t>EAMM-571Z:B10</t>
  </si>
  <si>
    <t>RN:Runx2</t>
  </si>
  <si>
    <t>NM_053470</t>
  </si>
  <si>
    <t>EPRN109090-1A</t>
  </si>
  <si>
    <t>EAMM-571Z:B11</t>
  </si>
  <si>
    <t>RN:Runx3</t>
  </si>
  <si>
    <t>NM_130425</t>
  </si>
  <si>
    <t>Runx3</t>
  </si>
  <si>
    <t>EPRN106880-1A</t>
  </si>
  <si>
    <t>EAMM-571Z:B12</t>
  </si>
  <si>
    <t>RN:Rybp</t>
  </si>
  <si>
    <t>NM_001107879</t>
  </si>
  <si>
    <t>Rybp</t>
  </si>
  <si>
    <t>RING1 and YY1 binding protein</t>
  </si>
  <si>
    <t>EPRN106292-1A</t>
  </si>
  <si>
    <t>EAMM-581Z</t>
  </si>
  <si>
    <t>EAMM-581Z:A01</t>
  </si>
  <si>
    <t>RN:Scara3</t>
  </si>
  <si>
    <t>NM_001108870</t>
  </si>
  <si>
    <t>Scara3</t>
  </si>
  <si>
    <t>EPRN103249-1A</t>
  </si>
  <si>
    <t>EAMM-581Z:A02</t>
  </si>
  <si>
    <t>RN:Sema3c</t>
  </si>
  <si>
    <t>NM_001106578</t>
  </si>
  <si>
    <t>Sema3c</t>
  </si>
  <si>
    <t>Sema domain, immunoglobulin domain (Ig), short basic domain, secreted, (semaphorin) 3C</t>
  </si>
  <si>
    <t>EPRN105990-1A</t>
  </si>
  <si>
    <t>EAMM-581Z:A03</t>
  </si>
  <si>
    <t>RN:Senp2</t>
  </si>
  <si>
    <t>NM_023989</t>
  </si>
  <si>
    <t>EPRN102143-1A</t>
  </si>
  <si>
    <t>EAMM-581Z:A04</t>
  </si>
  <si>
    <t>RN:Sfrp2</t>
  </si>
  <si>
    <t>NM_001100700</t>
  </si>
  <si>
    <t>EPRN104694-1A</t>
  </si>
  <si>
    <t>EAMM-581Z:A05</t>
  </si>
  <si>
    <t>RN:Sfrp4</t>
  </si>
  <si>
    <t>NM_053544</t>
  </si>
  <si>
    <t>EPRN103817-1A</t>
  </si>
  <si>
    <t>EAMM-581Z:A06</t>
  </si>
  <si>
    <t>RN:Sfrp5</t>
  </si>
  <si>
    <t>NM_001107591</t>
  </si>
  <si>
    <t>EPRN101079-1A</t>
  </si>
  <si>
    <t>EAMM-581Z:A07</t>
  </si>
  <si>
    <t>RN:Six3</t>
  </si>
  <si>
    <t>NM_023990</t>
  </si>
  <si>
    <t>Six3</t>
  </si>
  <si>
    <t>SIX homeobox 3</t>
  </si>
  <si>
    <t>EPRN107058-1A</t>
  </si>
  <si>
    <t>EAMM-581Z:A08</t>
  </si>
  <si>
    <t>RN:Skp2</t>
  </si>
  <si>
    <t>NM_001106416</t>
  </si>
  <si>
    <t>Skp2</t>
  </si>
  <si>
    <t>S-phase kinase-associated protein 2 (p45)</t>
  </si>
  <si>
    <t>EPRN104530-1A</t>
  </si>
  <si>
    <t>EAMM-581Z:A09</t>
  </si>
  <si>
    <t>RN:Slc6a3</t>
  </si>
  <si>
    <t>NM_012694</t>
  </si>
  <si>
    <t>Slc6a3</t>
  </si>
  <si>
    <t>Solute carrier family 6 (neurotransmitter transporter, dopamine), member 3</t>
  </si>
  <si>
    <t>EPRN100067-1A</t>
  </si>
  <si>
    <t>EAMM-581Z:A10</t>
  </si>
  <si>
    <t>RN:Smad1</t>
  </si>
  <si>
    <t>NM_013130</t>
  </si>
  <si>
    <t>EPRN104264-1A</t>
  </si>
  <si>
    <t>EAMM-581Z:A11</t>
  </si>
  <si>
    <t>RN:Smad2</t>
  </si>
  <si>
    <t>NM_019191</t>
  </si>
  <si>
    <t>EPRN104108-1A</t>
  </si>
  <si>
    <t>EAMM-581Z:A12</t>
  </si>
  <si>
    <t>RN:Smad3</t>
  </si>
  <si>
    <t>NM_013095</t>
  </si>
  <si>
    <t>EPRN108329-1A</t>
  </si>
  <si>
    <t>EAMM-581Z:B01</t>
  </si>
  <si>
    <t>RN:Smad6</t>
  </si>
  <si>
    <t>NM_001109002</t>
  </si>
  <si>
    <t>EPRN108330-1A</t>
  </si>
  <si>
    <t>EAMM-581Z:B02</t>
  </si>
  <si>
    <t>RN:Smad7</t>
  </si>
  <si>
    <t>NM_030858</t>
  </si>
  <si>
    <t>Smad7</t>
  </si>
  <si>
    <t>SMAD family member 7</t>
  </si>
  <si>
    <t>EPRN104107-1A</t>
  </si>
  <si>
    <t>EAMM-581Z:B03</t>
  </si>
  <si>
    <t>RN:Sms</t>
  </si>
  <si>
    <t>NM_001033899</t>
  </si>
  <si>
    <t>EPRN108975-1A</t>
  </si>
  <si>
    <t>EAMM-581Z:B04</t>
  </si>
  <si>
    <t>RN:Snai1</t>
  </si>
  <si>
    <t>NM_053805</t>
  </si>
  <si>
    <t>Snai1</t>
  </si>
  <si>
    <t>Snail homolog 1 (Drosophila)</t>
  </si>
  <si>
    <t>EPRN105883-1A</t>
  </si>
  <si>
    <t>EAMM-581Z:B05</t>
  </si>
  <si>
    <t>RN:Snw1</t>
  </si>
  <si>
    <t>NM_001109279</t>
  </si>
  <si>
    <t>EPRN107357-1A</t>
  </si>
  <si>
    <t>EAMM-581Z:B06</t>
  </si>
  <si>
    <t>RN:Socs1</t>
  </si>
  <si>
    <t>NM_145879</t>
  </si>
  <si>
    <t>EPRN101196-1A</t>
  </si>
  <si>
    <t>EAMM-581Z:B07</t>
  </si>
  <si>
    <t>RN:Socs2</t>
  </si>
  <si>
    <t>NM_058208</t>
  </si>
  <si>
    <t>EPRN107666-1A</t>
  </si>
  <si>
    <t>EAMM-581Z:B08</t>
  </si>
  <si>
    <t>RN:Socs3</t>
  </si>
  <si>
    <t>NM_053565</t>
  </si>
  <si>
    <t>EPRN101933-1A</t>
  </si>
  <si>
    <t>EAMM-581Z:B09</t>
  </si>
  <si>
    <t>RN:Socs5</t>
  </si>
  <si>
    <t>NM_001109274</t>
  </si>
  <si>
    <t>Socs5</t>
  </si>
  <si>
    <t>Suppressor of cytokine signaling 5</t>
  </si>
  <si>
    <t>EPRN107068-1A</t>
  </si>
  <si>
    <t>EAMM-581Z:B10</t>
  </si>
  <si>
    <t>RN:Sod1</t>
  </si>
  <si>
    <t>NM_017050</t>
  </si>
  <si>
    <t>EPRN101997-1A</t>
  </si>
  <si>
    <t>EAMM-581Z:B11</t>
  </si>
  <si>
    <t>RN:Sox10</t>
  </si>
  <si>
    <t>NM_019193</t>
  </si>
  <si>
    <t>Sox10</t>
  </si>
  <si>
    <t>SRY (sex determining region Y)-box 10</t>
  </si>
  <si>
    <t>EPRN107890-1A</t>
  </si>
  <si>
    <t>EAMM-581Z:B12</t>
  </si>
  <si>
    <t>RN:Sox17</t>
  </si>
  <si>
    <t>NM_001107902</t>
  </si>
  <si>
    <t>EPRN106458-1A</t>
  </si>
  <si>
    <t>EAMM-601Z</t>
  </si>
  <si>
    <t>EAMM-601Z:A01</t>
  </si>
  <si>
    <t>RN:Sox2</t>
  </si>
  <si>
    <t>NM_001109181</t>
  </si>
  <si>
    <t>EPRN104601-1A</t>
  </si>
  <si>
    <t>EAMM-601Z:A02</t>
  </si>
  <si>
    <t>RN:Sp1</t>
  </si>
  <si>
    <t>NM_012655</t>
  </si>
  <si>
    <t>Sp1 transcription factor</t>
  </si>
  <si>
    <t>EAMM-601Z:A03</t>
  </si>
  <si>
    <t>RN:Spock2</t>
  </si>
  <si>
    <t>NM_001108533</t>
  </si>
  <si>
    <t>EPRN105171-1A</t>
  </si>
  <si>
    <t>EAMM-601Z:A04</t>
  </si>
  <si>
    <t>RN:Stat1</t>
  </si>
  <si>
    <t>NM_032612</t>
  </si>
  <si>
    <t>EPRN108702-1A</t>
  </si>
  <si>
    <t>EAMM-601Z:A05</t>
  </si>
  <si>
    <t>RN:Stat5a</t>
  </si>
  <si>
    <t>NM_017064</t>
  </si>
  <si>
    <t>EPRN101790-1A</t>
  </si>
  <si>
    <t>EAMM-601Z:A06</t>
  </si>
  <si>
    <t>RN:Sumo1</t>
  </si>
  <si>
    <t>NM_001009672</t>
  </si>
  <si>
    <t>Sumo1</t>
  </si>
  <si>
    <t>SMT3 suppressor of mif two 3 homolog 1 (S. cerevisiae)</t>
  </si>
  <si>
    <t>EPRN108730-1A</t>
  </si>
  <si>
    <t>EAMM-601Z:A07</t>
  </si>
  <si>
    <t>RN:Tbck</t>
  </si>
  <si>
    <t>NM_001134513</t>
  </si>
  <si>
    <t>EPRN104919-1A</t>
  </si>
  <si>
    <t>EAMM-601Z:A08</t>
  </si>
  <si>
    <t>RN:Tbk1</t>
  </si>
  <si>
    <t>NM_001106786</t>
  </si>
  <si>
    <t>EPRN107713-1A</t>
  </si>
  <si>
    <t>EAMM-601Z:A09</t>
  </si>
  <si>
    <t>RN:Tbx21</t>
  </si>
  <si>
    <t>NM_001107043</t>
  </si>
  <si>
    <t>EPRN101731-1A</t>
  </si>
  <si>
    <t>EAMM-601Z:A10</t>
  </si>
  <si>
    <t>RN:Tcf21</t>
  </si>
  <si>
    <t>NM_001032397</t>
  </si>
  <si>
    <t>EPRN100042-1A</t>
  </si>
  <si>
    <t>EAMM-601Z:A11</t>
  </si>
  <si>
    <t>RN:Tert</t>
  </si>
  <si>
    <t>NM_053423</t>
  </si>
  <si>
    <t>EPRN100065-1A</t>
  </si>
  <si>
    <t>EAMM-601Z:A12</t>
  </si>
  <si>
    <t>RN:Tfam</t>
  </si>
  <si>
    <t>NM_031326</t>
  </si>
  <si>
    <t>EPRN105149-1A</t>
  </si>
  <si>
    <t>EAMM-601Z:B01</t>
  </si>
  <si>
    <t>RN:Tgfb1</t>
  </si>
  <si>
    <t>NM_021578</t>
  </si>
  <si>
    <t>EPRN100259-1A</t>
  </si>
  <si>
    <t>EAMM-601Z:B02</t>
  </si>
  <si>
    <t>RN:Tgfb2</t>
  </si>
  <si>
    <t>NM_031131</t>
  </si>
  <si>
    <t>EPRN102739-1A</t>
  </si>
  <si>
    <t>EAMM-601Z:B03</t>
  </si>
  <si>
    <t>RN:Tgfb3</t>
  </si>
  <si>
    <t>NM_013174</t>
  </si>
  <si>
    <t>EPRN107346-1A</t>
  </si>
  <si>
    <t>EAMM-601Z:B04</t>
  </si>
  <si>
    <t>RN:Tgfbr1</t>
  </si>
  <si>
    <t>NM_012775</t>
  </si>
  <si>
    <t>EPRN106584-1A</t>
  </si>
  <si>
    <t>EAMM-601Z:B05</t>
  </si>
  <si>
    <t>RN:Tgfbr2</t>
  </si>
  <si>
    <t>NM_031132</t>
  </si>
  <si>
    <t>EPRN108551-1A</t>
  </si>
  <si>
    <t>EAMM-601Z:B06</t>
  </si>
  <si>
    <t>RN:Tgif1</t>
  </si>
  <si>
    <t>NM_001015020</t>
  </si>
  <si>
    <t>EPRN108873-1A</t>
  </si>
  <si>
    <t>EAMM-601Z:B07</t>
  </si>
  <si>
    <t>RN:Thbd</t>
  </si>
  <si>
    <t>NM_031771</t>
  </si>
  <si>
    <t>EPRN105740-1A</t>
  </si>
  <si>
    <t>EAMM-601Z:B08</t>
  </si>
  <si>
    <t>RN:Timp3</t>
  </si>
  <si>
    <t>NM_012886</t>
  </si>
  <si>
    <t>EPRN107620-1A</t>
  </si>
  <si>
    <t>EAMM-601Z:B09</t>
  </si>
  <si>
    <t>RN:Tmeff2</t>
  </si>
  <si>
    <t>NM_001108795</t>
  </si>
  <si>
    <t>EPRN108705-1A</t>
  </si>
  <si>
    <t>EAMM-601Z:B10</t>
  </si>
  <si>
    <t>RN:Tnfrsf10b</t>
  </si>
  <si>
    <t>NM_001108873</t>
  </si>
  <si>
    <t>EPRN103269-1A</t>
  </si>
  <si>
    <t>EAMM-601Z:B11</t>
  </si>
  <si>
    <t>RN:Tnfrsf21</t>
  </si>
  <si>
    <t>NM_001108207</t>
  </si>
  <si>
    <t>EPRN108637-1A</t>
  </si>
  <si>
    <t>EAMM-601Z:B12</t>
  </si>
  <si>
    <t>RN:Tnfsf11</t>
  </si>
  <si>
    <t>NM_057149</t>
  </si>
  <si>
    <t>EPRN103305-1A</t>
  </si>
  <si>
    <t>EAMM-611Z</t>
  </si>
  <si>
    <t>EAMM-611Z:A01</t>
  </si>
  <si>
    <t>RN:Tollip</t>
  </si>
  <si>
    <t>NM_001109668</t>
  </si>
  <si>
    <t>EPRN100805-1A</t>
  </si>
  <si>
    <t>EAMM-611Z:A02</t>
  </si>
  <si>
    <t>RN:Tp53</t>
  </si>
  <si>
    <t>NM_001007610</t>
  </si>
  <si>
    <t>Tp53</t>
  </si>
  <si>
    <t>EPRN101485-1A</t>
  </si>
  <si>
    <t>EAMM-611Z:A03</t>
  </si>
  <si>
    <t>RN:Tpm1</t>
  </si>
  <si>
    <t>NM_019131</t>
  </si>
  <si>
    <t>EPRN108355-1A</t>
  </si>
  <si>
    <t>EAMM-611Z:A04</t>
  </si>
  <si>
    <t>RN:Traf2</t>
  </si>
  <si>
    <t>NM_001107815</t>
  </si>
  <si>
    <t>EPRN105269-1A</t>
  </si>
  <si>
    <t>EAMM-611Z:A05</t>
  </si>
  <si>
    <t>RN:Traf6</t>
  </si>
  <si>
    <t>NM_001107754</t>
  </si>
  <si>
    <t>EPRN105535-1A</t>
  </si>
  <si>
    <t>EAMM-611Z:A06</t>
  </si>
  <si>
    <t>RN:Trim27</t>
  </si>
  <si>
    <t>NM_001106115</t>
  </si>
  <si>
    <t>EPRN103815-1A</t>
  </si>
  <si>
    <t>EAMM-611Z:A07</t>
  </si>
  <si>
    <t>RN:Tspan13</t>
  </si>
  <si>
    <t>NM_001013244</t>
  </si>
  <si>
    <t>EPRN107189-1A</t>
  </si>
  <si>
    <t>EAMM-611Z:A08</t>
  </si>
  <si>
    <t>RN:Twf1</t>
  </si>
  <si>
    <t>NM_001008521</t>
  </si>
  <si>
    <t>Twf1</t>
  </si>
  <si>
    <t>Twinfilin, actin-binding protein, homolog 1 (Drosophila)</t>
  </si>
  <si>
    <t>EPRN107995-1A</t>
  </si>
  <si>
    <t>EAMM-611Z:A09</t>
  </si>
  <si>
    <t>RN:Twist1</t>
  </si>
  <si>
    <t>NM_053530</t>
  </si>
  <si>
    <t>EPRN107186-1A</t>
  </si>
  <si>
    <t>EAMM-611Z:A10</t>
  </si>
  <si>
    <t>RN:Ube2g2</t>
  </si>
  <si>
    <t>NM_001106380</t>
  </si>
  <si>
    <t>Ubiquitin-conjugating enzyme E2G 2 (UBC7 homolog, yeast)</t>
  </si>
  <si>
    <t>EPRN105120-1A</t>
  </si>
  <si>
    <t>EAMM-611Z:A11</t>
  </si>
  <si>
    <t>RN:Ube2n</t>
  </si>
  <si>
    <t>NM_053928</t>
  </si>
  <si>
    <t>Ubiquitin-conjugating enzyme E2N (UBC13 homolog, yeast)</t>
  </si>
  <si>
    <t>EPRN107667-1A</t>
  </si>
  <si>
    <t>EAMM-611Z:A12</t>
  </si>
  <si>
    <t>RN:Ube2v1</t>
  </si>
  <si>
    <t>NM_001110345</t>
  </si>
  <si>
    <t>EPRN105884-1A</t>
  </si>
  <si>
    <t>EAMM-611Z:B01</t>
  </si>
  <si>
    <t>RN:Uchl1</t>
  </si>
  <si>
    <t>NM_017237</t>
  </si>
  <si>
    <t>EPRN102884-1A</t>
  </si>
  <si>
    <t>EAMM-611Z:B02</t>
  </si>
  <si>
    <t>RN:Ucn</t>
  </si>
  <si>
    <t>NM_019150</t>
  </si>
  <si>
    <t>Ucn</t>
  </si>
  <si>
    <t>Urocortin</t>
  </si>
  <si>
    <t>EPRN107096-1A</t>
  </si>
  <si>
    <t>EAMM-611Z:B03</t>
  </si>
  <si>
    <t>RN:Ung</t>
  </si>
  <si>
    <t>NM_001013124</t>
  </si>
  <si>
    <t>EPRN102489-1A</t>
  </si>
  <si>
    <t>EAMM-611Z:B04</t>
  </si>
  <si>
    <t>RN:Vhl</t>
  </si>
  <si>
    <t>NM_052801</t>
  </si>
  <si>
    <t>EPRN106320-1A</t>
  </si>
  <si>
    <t>EAMM-611Z:B05</t>
  </si>
  <si>
    <t>RN:Wif1</t>
  </si>
  <si>
    <t>NM_053738</t>
  </si>
  <si>
    <t>EPRN107710-1A</t>
  </si>
  <si>
    <t>EAMM-611Z:B06</t>
  </si>
  <si>
    <t>RN:Wnt1</t>
  </si>
  <si>
    <t>NM_001105714</t>
  </si>
  <si>
    <t>EPRN108020-1A</t>
  </si>
  <si>
    <t>EAMM-611Z:B07</t>
  </si>
  <si>
    <t>RN:Wnt10a</t>
  </si>
  <si>
    <t>NM_001108227</t>
  </si>
  <si>
    <t>EPRN108769-1A</t>
  </si>
  <si>
    <t>EAMM-611Z:B08</t>
  </si>
  <si>
    <t>RN:Wnt10b</t>
  </si>
  <si>
    <t>NM_001108111</t>
  </si>
  <si>
    <t>EPRN108019-1A</t>
  </si>
  <si>
    <t>EAMM-611Z:B09</t>
  </si>
  <si>
    <t>RN:Wnt5a</t>
  </si>
  <si>
    <t>NM_022631</t>
  </si>
  <si>
    <t>EPRN103364-1A</t>
  </si>
  <si>
    <t>EAMM-611Z:B10</t>
  </si>
  <si>
    <t>RN:Wnt6</t>
  </si>
  <si>
    <t>NM_001108226</t>
  </si>
  <si>
    <t>EPRN108768-1A</t>
  </si>
  <si>
    <t>EAMM-611Z:B11</t>
  </si>
  <si>
    <t>RN:Wnt9a</t>
  </si>
  <si>
    <t>NM_001105783</t>
  </si>
  <si>
    <t>EPRN101417-1A</t>
  </si>
  <si>
    <t>EAMM-611Z:B12</t>
  </si>
  <si>
    <t>RN:Wt1</t>
  </si>
  <si>
    <t>NM_031534</t>
  </si>
  <si>
    <t>EPRN105558-1A</t>
  </si>
  <si>
    <t>EAMM-901Z</t>
  </si>
  <si>
    <t>EAMM-901Z:A01</t>
  </si>
  <si>
    <t>RN:Xpc</t>
  </si>
  <si>
    <t>NM_001106611</t>
  </si>
  <si>
    <t>EPRN106273-1A</t>
  </si>
  <si>
    <t>EAMM-901Z:A02</t>
  </si>
  <si>
    <t>RN:Xrcc1</t>
  </si>
  <si>
    <t>NM_053435</t>
  </si>
  <si>
    <t>EPRN100232-1A</t>
  </si>
  <si>
    <t>EAMM-901Z:A03</t>
  </si>
  <si>
    <t>RN:Xrcc2</t>
  </si>
  <si>
    <t>NM_001109215</t>
  </si>
  <si>
    <t>Xrcc2</t>
  </si>
  <si>
    <t>X-ray repair complementing defective repair in Chinese hamster cells 2</t>
  </si>
  <si>
    <t>EPRN105958-1A</t>
  </si>
  <si>
    <t>EAMM-901Z:A04</t>
  </si>
  <si>
    <t>RN:Zeb2</t>
  </si>
  <si>
    <t>NM_001033701</t>
  </si>
  <si>
    <t>Zeb2</t>
  </si>
  <si>
    <t>Zinc finger E-box binding homeobox 2</t>
  </si>
  <si>
    <t>EPRN105395-1A</t>
  </si>
  <si>
    <t>EAMM-901Z:A05</t>
  </si>
  <si>
    <t>RN:Zfp287</t>
  </si>
  <si>
    <t>NM_001107008</t>
  </si>
  <si>
    <t>Zfp287</t>
  </si>
  <si>
    <t>Zinc finger protein 287</t>
  </si>
  <si>
    <t>EPRN101450-1A</t>
  </si>
  <si>
    <t>EAMM-901Z:A06</t>
  </si>
  <si>
    <t>EAMM-901Z:A07</t>
  </si>
  <si>
    <t>EAMM-901Z:A08</t>
  </si>
  <si>
    <t>EAMM-901Z:A09</t>
  </si>
  <si>
    <t>EAMM-901Z:A10</t>
  </si>
  <si>
    <t>EAMM-901Z:A11</t>
  </si>
  <si>
    <t>EAMM-901Z:A12</t>
  </si>
  <si>
    <t>EAMM-901Z:B01</t>
  </si>
  <si>
    <t>EAMM-901Z:B02</t>
  </si>
  <si>
    <t>EAMM-901Z:B03</t>
  </si>
  <si>
    <t>EAMM-901Z:B04</t>
  </si>
  <si>
    <t>EAMM-901Z:B05</t>
  </si>
  <si>
    <t>EAMM-901Z:B06</t>
  </si>
  <si>
    <t>EAMM-901Z:B07</t>
  </si>
  <si>
    <t>EAMM-901Z:B08</t>
  </si>
  <si>
    <t>EAMM-901Z:B09</t>
  </si>
  <si>
    <t>EAMM-901Z:B10</t>
  </si>
  <si>
    <t>EAMM-901Z:B11</t>
  </si>
  <si>
    <t>EAMM-901Z:B12</t>
  </si>
  <si>
    <t>EARN-011Z</t>
  </si>
  <si>
    <t>EARN-011Z:A01</t>
  </si>
  <si>
    <t>EARN-011Z:A02</t>
  </si>
  <si>
    <t>EARN-011Z:A03</t>
  </si>
  <si>
    <t>EARN-011Z:A04</t>
  </si>
  <si>
    <t>EARN-011Z:A05</t>
  </si>
  <si>
    <t>EARN-011Z:A06</t>
  </si>
  <si>
    <t>EARN-011Z:A07</t>
  </si>
  <si>
    <t>EARN-011Z:A08</t>
  </si>
  <si>
    <t>EARN-011Z:A09</t>
  </si>
  <si>
    <t>EARN-011Z:A10</t>
  </si>
  <si>
    <t>EARN-011Z:A11</t>
  </si>
  <si>
    <t>EARN-011Z:A12</t>
  </si>
  <si>
    <t>EARN-011Z:B01</t>
  </si>
  <si>
    <t>EARN-011Z:B02</t>
  </si>
  <si>
    <t>EARN-011Z:B03</t>
  </si>
  <si>
    <t>EARN-011Z:B04</t>
  </si>
  <si>
    <t>EARN-011Z:B05</t>
  </si>
  <si>
    <t>EARN-011Z:B06</t>
  </si>
  <si>
    <t>EARN-011Z:B07</t>
  </si>
  <si>
    <t>EARN-011Z:B08</t>
  </si>
  <si>
    <t>EARN-011Z:B09</t>
  </si>
  <si>
    <t>EARN-011Z:B10</t>
  </si>
  <si>
    <t>EARN-011Z:B11</t>
  </si>
  <si>
    <t>EARN-011Z:B12</t>
  </si>
  <si>
    <t>EARN-021Z</t>
  </si>
  <si>
    <t>EARN-021Z:A01</t>
  </si>
  <si>
    <t>EARN-021Z:A02</t>
  </si>
  <si>
    <t>EARN-021Z:A03</t>
  </si>
  <si>
    <t>EARN-021Z:A04</t>
  </si>
  <si>
    <t>EARN-021Z:A05</t>
  </si>
  <si>
    <t>EARN-021Z:A06</t>
  </si>
  <si>
    <t>EARN-021Z:A07</t>
  </si>
  <si>
    <t>EARN-021Z:A08</t>
  </si>
  <si>
    <t>EARN-021Z:A09</t>
  </si>
  <si>
    <t>EARN-021Z:A10</t>
  </si>
  <si>
    <t>EARN-021Z:A11</t>
  </si>
  <si>
    <t>EARN-021Z:A12</t>
  </si>
  <si>
    <t>EARN-021Z:B01</t>
  </si>
  <si>
    <t>EARN-021Z:B02</t>
  </si>
  <si>
    <t>EARN-021Z:B03</t>
  </si>
  <si>
    <t>EARN-021Z:B04</t>
  </si>
  <si>
    <t>EARN-021Z:B05</t>
  </si>
  <si>
    <t>EARN-021Z:B06</t>
  </si>
  <si>
    <t>EARN-021Z:B07</t>
  </si>
  <si>
    <t>EARN-021Z:B08</t>
  </si>
  <si>
    <t>EARN-021Z:B09</t>
  </si>
  <si>
    <t>EARN-021Z:B10</t>
  </si>
  <si>
    <t>EARN-021Z:B11</t>
  </si>
  <si>
    <t>EARN-021Z:B12</t>
  </si>
  <si>
    <t>EARN-031Z</t>
  </si>
  <si>
    <t>EARN-031Z:A01</t>
  </si>
  <si>
    <t>EARN-031Z:A02</t>
  </si>
  <si>
    <t>EARN-031Z:A03</t>
  </si>
  <si>
    <t>EARN-031Z:A04</t>
  </si>
  <si>
    <t>EARN-031Z:A05</t>
  </si>
  <si>
    <t>EARN-031Z:A06</t>
  </si>
  <si>
    <t>EARN-031Z:A07</t>
  </si>
  <si>
    <t>EARN-031Z:A08</t>
  </si>
  <si>
    <t>EARN-031Z:A09</t>
  </si>
  <si>
    <t>EARN-031Z:A10</t>
  </si>
  <si>
    <t>EARN-031Z:A11</t>
  </si>
  <si>
    <t>EARN-031Z:A12</t>
  </si>
  <si>
    <t>EARN-031Z:B01</t>
  </si>
  <si>
    <t>EARN-031Z:B02</t>
  </si>
  <si>
    <t>EARN-031Z:B03</t>
  </si>
  <si>
    <t>EARN-031Z:B04</t>
  </si>
  <si>
    <t>EARN-031Z:B05</t>
  </si>
  <si>
    <t>EARN-031Z:B06</t>
  </si>
  <si>
    <t>EARN-031Z:B07</t>
  </si>
  <si>
    <t>EARN-031Z:B08</t>
  </si>
  <si>
    <t>EARN-031Z:B09</t>
  </si>
  <si>
    <t>EARN-031Z:B10</t>
  </si>
  <si>
    <t>EARN-031Z:B11</t>
  </si>
  <si>
    <t>EARN-031Z:B12</t>
  </si>
  <si>
    <t>EARN-041Z</t>
  </si>
  <si>
    <t>EARN-041Z:A01</t>
  </si>
  <si>
    <t>EARN-041Z:A02</t>
  </si>
  <si>
    <t>EARN-041Z:A03</t>
  </si>
  <si>
    <t>EARN-041Z:A04</t>
  </si>
  <si>
    <t>EARN-041Z:A05</t>
  </si>
  <si>
    <t>EARN-041Z:A06</t>
  </si>
  <si>
    <t>EARN-041Z:A07</t>
  </si>
  <si>
    <t>EARN-041Z:A08</t>
  </si>
  <si>
    <t>EARN-041Z:A09</t>
  </si>
  <si>
    <t>EARN-041Z:A10</t>
  </si>
  <si>
    <t>EARN-041Z:A11</t>
  </si>
  <si>
    <t>EARN-041Z:A12</t>
  </si>
  <si>
    <t>EARN-041Z:B01</t>
  </si>
  <si>
    <t>EARN-041Z:B02</t>
  </si>
  <si>
    <t>EARN-041Z:B03</t>
  </si>
  <si>
    <t>EARN-041Z:B04</t>
  </si>
  <si>
    <t>EARN-041Z:B05</t>
  </si>
  <si>
    <t>EARN-041Z:B06</t>
  </si>
  <si>
    <t>EARN-041Z:B07</t>
  </si>
  <si>
    <t>EARN-041Z:B08</t>
  </si>
  <si>
    <t>EARN-041Z:B09</t>
  </si>
  <si>
    <t>EARN-041Z:B10</t>
  </si>
  <si>
    <t>EARN-041Z:B11</t>
  </si>
  <si>
    <t>EARN-041Z:B12</t>
  </si>
  <si>
    <t>EARN-051Z</t>
  </si>
  <si>
    <t>EARN-051Z:A01</t>
  </si>
  <si>
    <t>EARN-051Z:A02</t>
  </si>
  <si>
    <t>EARN-051Z:A03</t>
  </si>
  <si>
    <t>EARN-051Z:A04</t>
  </si>
  <si>
    <t>EARN-051Z:A05</t>
  </si>
  <si>
    <t>EARN-051Z:A06</t>
  </si>
  <si>
    <t>EARN-051Z:A07</t>
  </si>
  <si>
    <t>EARN-051Z:A08</t>
  </si>
  <si>
    <t>EARN-051Z:A09</t>
  </si>
  <si>
    <t>EARN-051Z:A10</t>
  </si>
  <si>
    <t>EARN-051Z:A11</t>
  </si>
  <si>
    <t>EARN-051Z:A12</t>
  </si>
  <si>
    <t>EARN-051Z:B01</t>
  </si>
  <si>
    <t>EARN-051Z:B02</t>
  </si>
  <si>
    <t>EARN-051Z:B03</t>
  </si>
  <si>
    <t>EARN-051Z:B04</t>
  </si>
  <si>
    <t>EARN-051Z:B05</t>
  </si>
  <si>
    <t>EARN-051Z:B06</t>
  </si>
  <si>
    <t>EARN-051Z:B07</t>
  </si>
  <si>
    <t>EARN-051Z:B08</t>
  </si>
  <si>
    <t>EARN-051Z:B09</t>
  </si>
  <si>
    <t>EARN-051Z:B10</t>
  </si>
  <si>
    <t>EARN-051Z:B11</t>
  </si>
  <si>
    <t>EARN-051Z:B12</t>
  </si>
  <si>
    <t>EARN-061Z</t>
  </si>
  <si>
    <t>EARN-061Z:A01</t>
  </si>
  <si>
    <t>EARN-061Z:A02</t>
  </si>
  <si>
    <t>EARN-061Z:A03</t>
  </si>
  <si>
    <t>EARN-061Z:A04</t>
  </si>
  <si>
    <t>EARN-061Z:A05</t>
  </si>
  <si>
    <t>EARN-061Z:A06</t>
  </si>
  <si>
    <t>EARN-061Z:A07</t>
  </si>
  <si>
    <t>EARN-061Z:A08</t>
  </si>
  <si>
    <t>EARN-061Z:A09</t>
  </si>
  <si>
    <t>EARN-061Z:A10</t>
  </si>
  <si>
    <t>EARN-061Z:A11</t>
  </si>
  <si>
    <t>EARN-061Z:A12</t>
  </si>
  <si>
    <t>EARN-061Z:B01</t>
  </si>
  <si>
    <t>EARN-061Z:B02</t>
  </si>
  <si>
    <t>EARN-061Z:B03</t>
  </si>
  <si>
    <t>EARN-061Z:B04</t>
  </si>
  <si>
    <t>EARN-061Z:B05</t>
  </si>
  <si>
    <t>EARN-061Z:B06</t>
  </si>
  <si>
    <t>EARN-061Z:B07</t>
  </si>
  <si>
    <t>EARN-061Z:B08</t>
  </si>
  <si>
    <t>EARN-061Z:B09</t>
  </si>
  <si>
    <t>EARN-061Z:B10</t>
  </si>
  <si>
    <t>EARN-061Z:B11</t>
  </si>
  <si>
    <t>EARN-061Z:B12</t>
  </si>
  <si>
    <t>EARN-071Z</t>
  </si>
  <si>
    <t>EARN-071Z:A01</t>
  </si>
  <si>
    <t>EARN-071Z:A02</t>
  </si>
  <si>
    <t>EARN-071Z:A03</t>
  </si>
  <si>
    <t>EARN-071Z:A04</t>
  </si>
  <si>
    <t>EARN-071Z:A05</t>
  </si>
  <si>
    <t>EARN-071Z:A06</t>
  </si>
  <si>
    <t>EARN-071Z:A07</t>
  </si>
  <si>
    <t>EARN-071Z:A08</t>
  </si>
  <si>
    <t>EARN-071Z:A09</t>
  </si>
  <si>
    <t>EARN-071Z:A10</t>
  </si>
  <si>
    <t>EARN-071Z:A11</t>
  </si>
  <si>
    <t>EARN-071Z:A12</t>
  </si>
  <si>
    <t>EARN-071Z:B01</t>
  </si>
  <si>
    <t>EARN-071Z:B02</t>
  </si>
  <si>
    <t>EARN-071Z:B03</t>
  </si>
  <si>
    <t>EARN-071Z:B04</t>
  </si>
  <si>
    <t>EARN-071Z:B05</t>
  </si>
  <si>
    <t>EARN-071Z:B06</t>
  </si>
  <si>
    <t>EARN-071Z:B07</t>
  </si>
  <si>
    <t>EARN-071Z:B08</t>
  </si>
  <si>
    <t>EARN-071Z:B09</t>
  </si>
  <si>
    <t>EARN-071Z:B10</t>
  </si>
  <si>
    <t>EARN-071Z:B11</t>
  </si>
  <si>
    <t>EARN-071Z:B12</t>
  </si>
  <si>
    <t>EARN-081Z</t>
  </si>
  <si>
    <t>EARN-081Z:A01</t>
  </si>
  <si>
    <t>EARN-081Z:A02</t>
  </si>
  <si>
    <t>EARN-081Z:A03</t>
  </si>
  <si>
    <t>EARN-081Z:A04</t>
  </si>
  <si>
    <t>EARN-081Z:A05</t>
  </si>
  <si>
    <t>EARN-081Z:A06</t>
  </si>
  <si>
    <t>EARN-081Z:A07</t>
  </si>
  <si>
    <t>EARN-081Z:A08</t>
  </si>
  <si>
    <t>EARN-081Z:A09</t>
  </si>
  <si>
    <t>EARN-081Z:A10</t>
  </si>
  <si>
    <t>EARN-081Z:A11</t>
  </si>
  <si>
    <t>EARN-081Z:A12</t>
  </si>
  <si>
    <t>EARN-081Z:B01</t>
  </si>
  <si>
    <t>EARN-081Z:B02</t>
  </si>
  <si>
    <t>EARN-081Z:B03</t>
  </si>
  <si>
    <t>EARN-081Z:B04</t>
  </si>
  <si>
    <t>EARN-081Z:B05</t>
  </si>
  <si>
    <t>EARN-081Z:B06</t>
  </si>
  <si>
    <t>EARN-081Z:B07</t>
  </si>
  <si>
    <t>EARN-081Z:B08</t>
  </si>
  <si>
    <t>EARN-081Z:B09</t>
  </si>
  <si>
    <t>EARN-081Z:B10</t>
  </si>
  <si>
    <t>EARN-081Z:B11</t>
  </si>
  <si>
    <t>EARN-081Z:B12</t>
  </si>
  <si>
    <t>EARN-121Z</t>
  </si>
  <si>
    <t>EARN-121Z:A01</t>
  </si>
  <si>
    <t>EARN-121Z:A02</t>
  </si>
  <si>
    <t>EARN-121Z:A03</t>
  </si>
  <si>
    <t>EARN-121Z:A04</t>
  </si>
  <si>
    <t>EARN-121Z:A05</t>
  </si>
  <si>
    <t>EARN-121Z:A06</t>
  </si>
  <si>
    <t>EARN-121Z:A07</t>
  </si>
  <si>
    <t>EARN-121Z:A08</t>
  </si>
  <si>
    <t>EARN-121Z:A09</t>
  </si>
  <si>
    <t>EARN-121Z:A10</t>
  </si>
  <si>
    <t>EARN-121Z:A11</t>
  </si>
  <si>
    <t>EARN-121Z:A12</t>
  </si>
  <si>
    <t>EARN-121Z:B01</t>
  </si>
  <si>
    <t>EARN-121Z:B02</t>
  </si>
  <si>
    <t>EARN-121Z:B03</t>
  </si>
  <si>
    <t>EARN-121Z:B04</t>
  </si>
  <si>
    <t>EARN-121Z:B05</t>
  </si>
  <si>
    <t>EARN-121Z:B06</t>
  </si>
  <si>
    <t>EARN-121Z:B07</t>
  </si>
  <si>
    <t>EARN-121Z:B08</t>
  </si>
  <si>
    <t>EARN-121Z:B09</t>
  </si>
  <si>
    <t>EARN-121Z:B10</t>
  </si>
  <si>
    <t>EARN-121Z:B11</t>
  </si>
  <si>
    <t>EARN-121Z:B12</t>
  </si>
  <si>
    <t>EARN-181Z</t>
  </si>
  <si>
    <t>EARN-181Z:A01</t>
  </si>
  <si>
    <t>EARN-181Z:A02</t>
  </si>
  <si>
    <t>EARN-181Z:A03</t>
  </si>
  <si>
    <t>EARN-181Z:A04</t>
  </si>
  <si>
    <t>EARN-181Z:A05</t>
  </si>
  <si>
    <t>EARN-181Z:A06</t>
  </si>
  <si>
    <t>EARN-181Z:A07</t>
  </si>
  <si>
    <t>EARN-181Z:A08</t>
  </si>
  <si>
    <t>EARN-181Z:A09</t>
  </si>
  <si>
    <t>EARN-181Z:A10</t>
  </si>
  <si>
    <t>EARN-181Z:A11</t>
  </si>
  <si>
    <t>EARN-181Z:A12</t>
  </si>
  <si>
    <t>EARN-181Z:B01</t>
  </si>
  <si>
    <t>EARN-181Z:B02</t>
  </si>
  <si>
    <t>EARN-181Z:B03</t>
  </si>
  <si>
    <t>EARN-181Z:B04</t>
  </si>
  <si>
    <t>EARN-181Z:B05</t>
  </si>
  <si>
    <t>EARN-181Z:B06</t>
  </si>
  <si>
    <t>EARN-181Z:B07</t>
  </si>
  <si>
    <t>EARN-181Z:B08</t>
  </si>
  <si>
    <t>EARN-181Z:B09</t>
  </si>
  <si>
    <t>EARN-181Z:B10</t>
  </si>
  <si>
    <t>EARN-181Z:B11</t>
  </si>
  <si>
    <t>EARN-181Z:B12</t>
  </si>
  <si>
    <t>EARN-201Z</t>
  </si>
  <si>
    <t>EARN-201Z:A01</t>
  </si>
  <si>
    <t>EARN-201Z:A02</t>
  </si>
  <si>
    <t>EARN-201Z:A03</t>
  </si>
  <si>
    <t>EARN-201Z:A04</t>
  </si>
  <si>
    <t>EARN-201Z:A05</t>
  </si>
  <si>
    <t>EARN-201Z:A06</t>
  </si>
  <si>
    <t>EARN-201Z:A07</t>
  </si>
  <si>
    <t>EARN-201Z:A08</t>
  </si>
  <si>
    <t>EARN-201Z:A09</t>
  </si>
  <si>
    <t>EARN-201Z:A10</t>
  </si>
  <si>
    <t>EARN-201Z:A11</t>
  </si>
  <si>
    <t>EARN-201Z:A12</t>
  </si>
  <si>
    <t>EARN-201Z:B01</t>
  </si>
  <si>
    <t>EARN-201Z:B02</t>
  </si>
  <si>
    <t>EARN-201Z:B03</t>
  </si>
  <si>
    <t>EARN-201Z:B04</t>
  </si>
  <si>
    <t>EARN-201Z:B05</t>
  </si>
  <si>
    <t>EARN-201Z:B06</t>
  </si>
  <si>
    <t>EARN-201Z:B07</t>
  </si>
  <si>
    <t>EARN-201Z:B08</t>
  </si>
  <si>
    <t>EARN-201Z:B09</t>
  </si>
  <si>
    <t>EARN-201Z:B10</t>
  </si>
  <si>
    <t>EARN-201Z:B11</t>
  </si>
  <si>
    <t>EARN-201Z:B12</t>
  </si>
  <si>
    <t>EARN-341Z</t>
  </si>
  <si>
    <t>EARN-341Z:A01</t>
  </si>
  <si>
    <t>EARN-341Z:A02</t>
  </si>
  <si>
    <t>EARN-341Z:A03</t>
  </si>
  <si>
    <t>EARN-341Z:A04</t>
  </si>
  <si>
    <t>EARN-341Z:A05</t>
  </si>
  <si>
    <t>EARN-341Z:A06</t>
  </si>
  <si>
    <t>EARN-341Z:A07</t>
  </si>
  <si>
    <t>EARN-341Z:A08</t>
  </si>
  <si>
    <t>EARN-341Z:A09</t>
  </si>
  <si>
    <t>EARN-341Z:A10</t>
  </si>
  <si>
    <t>EARN-341Z:A11</t>
  </si>
  <si>
    <t>EARN-341Z:A12</t>
  </si>
  <si>
    <t>EARN-341Z:B01</t>
  </si>
  <si>
    <t>EARN-341Z:B02</t>
  </si>
  <si>
    <t>EARN-341Z:B03</t>
  </si>
  <si>
    <t>EARN-341Z:B04</t>
  </si>
  <si>
    <t>EARN-341Z:B05</t>
  </si>
  <si>
    <t>EARN-341Z:B06</t>
  </si>
  <si>
    <t>EARN-341Z:B07</t>
  </si>
  <si>
    <t>EARN-341Z:B08</t>
  </si>
  <si>
    <t>EARN-341Z:B09</t>
  </si>
  <si>
    <t>EARN-341Z:B10</t>
  </si>
  <si>
    <t>EARN-341Z:B11</t>
  </si>
  <si>
    <t>EARN-341Z:B12</t>
  </si>
  <si>
    <t>EARN-351Z</t>
  </si>
  <si>
    <t>EARN-351Z:A01</t>
  </si>
  <si>
    <t>EARN-351Z:A02</t>
  </si>
  <si>
    <t>EARN-351Z:A03</t>
  </si>
  <si>
    <t>EARN-351Z:A04</t>
  </si>
  <si>
    <t>EARN-351Z:A05</t>
  </si>
  <si>
    <t>EARN-351Z:A06</t>
  </si>
  <si>
    <t>EARN-351Z:A07</t>
  </si>
  <si>
    <t>EARN-351Z:A08</t>
  </si>
  <si>
    <t>EARN-351Z:A09</t>
  </si>
  <si>
    <t>EARN-351Z:A10</t>
  </si>
  <si>
    <t>EARN-351Z:A11</t>
  </si>
  <si>
    <t>EARN-351Z:A12</t>
  </si>
  <si>
    <t>EARN-351Z:B01</t>
  </si>
  <si>
    <t>EARN-351Z:B02</t>
  </si>
  <si>
    <t>EARN-351Z:B03</t>
  </si>
  <si>
    <t>EARN-351Z:B04</t>
  </si>
  <si>
    <t>EARN-351Z:B05</t>
  </si>
  <si>
    <t>EARN-351Z:B06</t>
  </si>
  <si>
    <t>EARN-351Z:B07</t>
  </si>
  <si>
    <t>EARN-351Z:B08</t>
  </si>
  <si>
    <t>EARN-351Z:B09</t>
  </si>
  <si>
    <t>EARN-351Z:B10</t>
  </si>
  <si>
    <t>EARN-351Z:B11</t>
  </si>
  <si>
    <t>EARN-351Z:B12</t>
  </si>
  <si>
    <t>EARN-421Z</t>
  </si>
  <si>
    <t>EARN-421Z:A01</t>
  </si>
  <si>
    <t>EARN-421Z:A02</t>
  </si>
  <si>
    <t>EARN-421Z:A03</t>
  </si>
  <si>
    <t>EARN-421Z:A04</t>
  </si>
  <si>
    <t>EARN-421Z:A05</t>
  </si>
  <si>
    <t>EARN-421Z:A06</t>
  </si>
  <si>
    <t>EARN-421Z:A07</t>
  </si>
  <si>
    <t>EARN-421Z:A08</t>
  </si>
  <si>
    <t>EARN-421Z:A09</t>
  </si>
  <si>
    <t>EARN-421Z:A10</t>
  </si>
  <si>
    <t>EARN-421Z:A11</t>
  </si>
  <si>
    <t>EARN-421Z:A12</t>
  </si>
  <si>
    <t>EARN-421Z:B01</t>
  </si>
  <si>
    <t>EARN-421Z:B02</t>
  </si>
  <si>
    <t>EARN-421Z:B03</t>
  </si>
  <si>
    <t>EARN-421Z:B04</t>
  </si>
  <si>
    <t>EARN-421Z:B05</t>
  </si>
  <si>
    <t>EARN-421Z:B06</t>
  </si>
  <si>
    <t>EARN-421Z:B07</t>
  </si>
  <si>
    <t>EARN-421Z:B08</t>
  </si>
  <si>
    <t>EARN-421Z:B09</t>
  </si>
  <si>
    <t>EARN-421Z:B10</t>
  </si>
  <si>
    <t>EARN-421Z:B11</t>
  </si>
  <si>
    <t>EARN-421Z:B12</t>
  </si>
  <si>
    <t>EARN-431Z</t>
  </si>
  <si>
    <t>EARN-431Z:A01</t>
  </si>
  <si>
    <t>EARN-431Z:A02</t>
  </si>
  <si>
    <t>EARN-431Z:A03</t>
  </si>
  <si>
    <t>EARN-431Z:A04</t>
  </si>
  <si>
    <t>EARN-431Z:A05</t>
  </si>
  <si>
    <t>EARN-431Z:A06</t>
  </si>
  <si>
    <t>EARN-431Z:A07</t>
  </si>
  <si>
    <t>EARN-431Z:A08</t>
  </si>
  <si>
    <t>EARN-431Z:A09</t>
  </si>
  <si>
    <t>EARN-431Z:A10</t>
  </si>
  <si>
    <t>EARN-431Z:A11</t>
  </si>
  <si>
    <t>EARN-431Z:A12</t>
  </si>
  <si>
    <t>EARN-431Z:B01</t>
  </si>
  <si>
    <t>EARN-431Z:B02</t>
  </si>
  <si>
    <t>EARN-431Z:B03</t>
  </si>
  <si>
    <t>EARN-431Z:B04</t>
  </si>
  <si>
    <t>EARN-431Z:B05</t>
  </si>
  <si>
    <t>EARN-431Z:B06</t>
  </si>
  <si>
    <t>EARN-431Z:B07</t>
  </si>
  <si>
    <t>EARN-431Z:B08</t>
  </si>
  <si>
    <t>EARN-431Z:B09</t>
  </si>
  <si>
    <t>EARN-431Z:B10</t>
  </si>
  <si>
    <t>EARN-431Z:B11</t>
  </si>
  <si>
    <t>EARN-431Z:B12</t>
  </si>
  <si>
    <t>EARN-511Z</t>
  </si>
  <si>
    <t>EARN-511Z:A01</t>
  </si>
  <si>
    <t>EARN-511Z:A02</t>
  </si>
  <si>
    <t>EARN-511Z:A03</t>
  </si>
  <si>
    <t>EARN-511Z:A04</t>
  </si>
  <si>
    <t>EARN-511Z:A05</t>
  </si>
  <si>
    <t>EARN-511Z:A06</t>
  </si>
  <si>
    <t>EARN-511Z:A07</t>
  </si>
  <si>
    <t>EARN-511Z:A08</t>
  </si>
  <si>
    <t>EARN-511Z:A09</t>
  </si>
  <si>
    <t>EARN-511Z:A10</t>
  </si>
  <si>
    <t>EARN-511Z:A11</t>
  </si>
  <si>
    <t>EARN-511Z:A12</t>
  </si>
  <si>
    <t>EARN-511Z:B01</t>
  </si>
  <si>
    <t>EARN-511Z:B02</t>
  </si>
  <si>
    <t>EARN-511Z:B03</t>
  </si>
  <si>
    <t>EARN-511Z:B04</t>
  </si>
  <si>
    <t>EARN-511Z:B05</t>
  </si>
  <si>
    <t>EARN-511Z:B06</t>
  </si>
  <si>
    <t>EARN-511Z:B07</t>
  </si>
  <si>
    <t>EARN-511Z:B08</t>
  </si>
  <si>
    <t>EARN-511Z:B09</t>
  </si>
  <si>
    <t>EARN-511Z:B10</t>
  </si>
  <si>
    <t>EARN-511Z:B11</t>
  </si>
  <si>
    <t>EARN-511Z:B12</t>
  </si>
  <si>
    <t>EARN-521Z</t>
  </si>
  <si>
    <t>EARN-521Z:A01</t>
  </si>
  <si>
    <t>EARN-521Z:A02</t>
  </si>
  <si>
    <t>EARN-521Z:A03</t>
  </si>
  <si>
    <t>EARN-521Z:A04</t>
  </si>
  <si>
    <t>EARN-521Z:A05</t>
  </si>
  <si>
    <t>EARN-521Z:A06</t>
  </si>
  <si>
    <t>EARN-521Z:A07</t>
  </si>
  <si>
    <t>EARN-521Z:A08</t>
  </si>
  <si>
    <t>EARN-521Z:A09</t>
  </si>
  <si>
    <t>EARN-521Z:A10</t>
  </si>
  <si>
    <t>EARN-521Z:A11</t>
  </si>
  <si>
    <t>EARN-521Z:A12</t>
  </si>
  <si>
    <t>EARN-521Z:B01</t>
  </si>
  <si>
    <t>EARN-521Z:B02</t>
  </si>
  <si>
    <t>EARN-521Z:B03</t>
  </si>
  <si>
    <t>EARN-521Z:B04</t>
  </si>
  <si>
    <t>EARN-521Z:B05</t>
  </si>
  <si>
    <t>EARN-521Z:B06</t>
  </si>
  <si>
    <t>EARN-521Z:B07</t>
  </si>
  <si>
    <t>EARN-521Z:B08</t>
  </si>
  <si>
    <t>EARN-521Z:B09</t>
  </si>
  <si>
    <t>EARN-521Z:B10</t>
  </si>
  <si>
    <t>EARN-521Z:B11</t>
  </si>
  <si>
    <t>EARN-521Z:B12</t>
  </si>
  <si>
    <t>EARN-531Z</t>
  </si>
  <si>
    <t>EARN-531Z:A01</t>
  </si>
  <si>
    <t>EARN-531Z:A02</t>
  </si>
  <si>
    <t>EARN-531Z:A03</t>
  </si>
  <si>
    <t>EARN-531Z:A04</t>
  </si>
  <si>
    <t>EARN-531Z:A05</t>
  </si>
  <si>
    <t>EARN-531Z:A06</t>
  </si>
  <si>
    <t>EARN-531Z:A07</t>
  </si>
  <si>
    <t>EARN-531Z:A08</t>
  </si>
  <si>
    <t>EARN-531Z:A09</t>
  </si>
  <si>
    <t>EARN-531Z:A10</t>
  </si>
  <si>
    <t>EARN-531Z:A11</t>
  </si>
  <si>
    <t>EARN-531Z:A12</t>
  </si>
  <si>
    <t>EARN-531Z:B01</t>
  </si>
  <si>
    <t>EARN-531Z:B02</t>
  </si>
  <si>
    <t>EARN-531Z:B03</t>
  </si>
  <si>
    <t>EARN-531Z:B04</t>
  </si>
  <si>
    <t>EARN-531Z:B05</t>
  </si>
  <si>
    <t>EARN-531Z:B06</t>
  </si>
  <si>
    <t>EARN-531Z:B07</t>
  </si>
  <si>
    <t>EARN-531Z:B08</t>
  </si>
  <si>
    <t>EARN-531Z:B09</t>
  </si>
  <si>
    <t>EARN-531Z:B10</t>
  </si>
  <si>
    <t>EARN-531Z:B11</t>
  </si>
  <si>
    <t>EARN-531Z:B12</t>
  </si>
  <si>
    <t>EARN-541Z</t>
  </si>
  <si>
    <t>EARN-541Z:A01</t>
  </si>
  <si>
    <t>EARN-541Z:A02</t>
  </si>
  <si>
    <t>EARN-541Z:A03</t>
  </si>
  <si>
    <t>EARN-541Z:A04</t>
  </si>
  <si>
    <t>EARN-541Z:A05</t>
  </si>
  <si>
    <t>EARN-541Z:A06</t>
  </si>
  <si>
    <t>EARN-541Z:A07</t>
  </si>
  <si>
    <t>EARN-541Z:A08</t>
  </si>
  <si>
    <t>EARN-541Z:A09</t>
  </si>
  <si>
    <t>EARN-541Z:A10</t>
  </si>
  <si>
    <t>EARN-541Z:A11</t>
  </si>
  <si>
    <t>EARN-541Z:A12</t>
  </si>
  <si>
    <t>EARN-541Z:B01</t>
  </si>
  <si>
    <t>EARN-541Z:B02</t>
  </si>
  <si>
    <t>EARN-541Z:B03</t>
  </si>
  <si>
    <t>EARN-541Z:B04</t>
  </si>
  <si>
    <t>EARN-541Z:B05</t>
  </si>
  <si>
    <t>EARN-541Z:B06</t>
  </si>
  <si>
    <t>EARN-541Z:B07</t>
  </si>
  <si>
    <t>EARN-541Z:B08</t>
  </si>
  <si>
    <t>EARN-541Z:B09</t>
  </si>
  <si>
    <t>EARN-541Z:B10</t>
  </si>
  <si>
    <t>EARN-541Z:B11</t>
  </si>
  <si>
    <t>EARN-541Z:B12</t>
  </si>
  <si>
    <t>EARN-551Z</t>
  </si>
  <si>
    <t>EARN-551Z:A01</t>
  </si>
  <si>
    <t>EARN-551Z:A02</t>
  </si>
  <si>
    <t>EARN-551Z:A03</t>
  </si>
  <si>
    <t>EARN-551Z:A04</t>
  </si>
  <si>
    <t>EARN-551Z:A05</t>
  </si>
  <si>
    <t>EARN-551Z:A06</t>
  </si>
  <si>
    <t>EARN-551Z:A07</t>
  </si>
  <si>
    <t>EARN-551Z:A08</t>
  </si>
  <si>
    <t>EARN-551Z:A09</t>
  </si>
  <si>
    <t>EARN-551Z:A10</t>
  </si>
  <si>
    <t>EARN-551Z:A11</t>
  </si>
  <si>
    <t>EARN-551Z:A12</t>
  </si>
  <si>
    <t>EARN-551Z:B01</t>
  </si>
  <si>
    <t>EARN-551Z:B02</t>
  </si>
  <si>
    <t>EARN-551Z:B03</t>
  </si>
  <si>
    <t>EARN-551Z:B04</t>
  </si>
  <si>
    <t>EARN-551Z:B05</t>
  </si>
  <si>
    <t>EARN-551Z:B06</t>
  </si>
  <si>
    <t>EARN-551Z:B07</t>
  </si>
  <si>
    <t>EARN-551Z:B08</t>
  </si>
  <si>
    <t>EARN-551Z:B09</t>
  </si>
  <si>
    <t>EARN-551Z:B10</t>
  </si>
  <si>
    <t>EARN-551Z:B11</t>
  </si>
  <si>
    <t>EARN-551Z:B12</t>
  </si>
  <si>
    <t>EARN-561Z</t>
  </si>
  <si>
    <t>EARN-561Z:A01</t>
  </si>
  <si>
    <t>EARN-561Z:A02</t>
  </si>
  <si>
    <t>EARN-561Z:A03</t>
  </si>
  <si>
    <t>EARN-561Z:A04</t>
  </si>
  <si>
    <t>EARN-561Z:A05</t>
  </si>
  <si>
    <t>EARN-561Z:A06</t>
  </si>
  <si>
    <t>EARN-561Z:A07</t>
  </si>
  <si>
    <t>EARN-561Z:A08</t>
  </si>
  <si>
    <t>EARN-561Z:A09</t>
  </si>
  <si>
    <t>EARN-561Z:A10</t>
  </si>
  <si>
    <t>EARN-561Z:A11</t>
  </si>
  <si>
    <t>EARN-561Z:A12</t>
  </si>
  <si>
    <t>EARN-561Z:B01</t>
  </si>
  <si>
    <t>EARN-561Z:B02</t>
  </si>
  <si>
    <t>EARN-561Z:B03</t>
  </si>
  <si>
    <t>EARN-561Z:B04</t>
  </si>
  <si>
    <t>EARN-561Z:B05</t>
  </si>
  <si>
    <t>EARN-561Z:B06</t>
  </si>
  <si>
    <t>EARN-561Z:B07</t>
  </si>
  <si>
    <t>EARN-561Z:B08</t>
  </si>
  <si>
    <t>EARN-561Z:B09</t>
  </si>
  <si>
    <t>EARN-561Z:B10</t>
  </si>
  <si>
    <t>EARN-561Z:B11</t>
  </si>
  <si>
    <t>EARN-561Z:B12</t>
  </si>
  <si>
    <t>EARN-571Z</t>
  </si>
  <si>
    <t>EARN-571Z:A01</t>
  </si>
  <si>
    <t>EARN-571Z:A02</t>
  </si>
  <si>
    <t>EARN-571Z:A03</t>
  </si>
  <si>
    <t>EARN-571Z:A04</t>
  </si>
  <si>
    <t>EARN-571Z:A05</t>
  </si>
  <si>
    <t>EARN-571Z:A06</t>
  </si>
  <si>
    <t>EARN-571Z:A07</t>
  </si>
  <si>
    <t>EARN-571Z:A08</t>
  </si>
  <si>
    <t>EARN-571Z:A09</t>
  </si>
  <si>
    <t>EARN-571Z:A10</t>
  </si>
  <si>
    <t>EARN-571Z:A11</t>
  </si>
  <si>
    <t>EARN-571Z:A12</t>
  </si>
  <si>
    <t>EARN-571Z:B01</t>
  </si>
  <si>
    <t>EARN-571Z:B02</t>
  </si>
  <si>
    <t>EARN-571Z:B03</t>
  </si>
  <si>
    <t>EARN-571Z:B04</t>
  </si>
  <si>
    <t>EARN-571Z:B05</t>
  </si>
  <si>
    <t>EARN-571Z:B06</t>
  </si>
  <si>
    <t>EARN-571Z:B07</t>
  </si>
  <si>
    <t>EARN-571Z:B08</t>
  </si>
  <si>
    <t>EARN-571Z:B09</t>
  </si>
  <si>
    <t>EARN-571Z:B10</t>
  </si>
  <si>
    <t>EARN-571Z:B11</t>
  </si>
  <si>
    <t>EARN-571Z:B12</t>
  </si>
  <si>
    <t>EARN-581Z</t>
  </si>
  <si>
    <t>EARN-581Z:A01</t>
  </si>
  <si>
    <t>EARN-581Z:A02</t>
  </si>
  <si>
    <t>EARN-581Z:A03</t>
  </si>
  <si>
    <t>EARN-581Z:A04</t>
  </si>
  <si>
    <t>EARN-581Z:A05</t>
  </si>
  <si>
    <t>EARN-581Z:A06</t>
  </si>
  <si>
    <t>EARN-581Z:A07</t>
  </si>
  <si>
    <t>EARN-581Z:A08</t>
  </si>
  <si>
    <t>EARN-581Z:A09</t>
  </si>
  <si>
    <t>EARN-581Z:A10</t>
  </si>
  <si>
    <t>EARN-581Z:A11</t>
  </si>
  <si>
    <t>EARN-581Z:A12</t>
  </si>
  <si>
    <t>EARN-581Z:B01</t>
  </si>
  <si>
    <t>EARN-581Z:B02</t>
  </si>
  <si>
    <t>EARN-581Z:B03</t>
  </si>
  <si>
    <t>EARN-581Z:B04</t>
  </si>
  <si>
    <t>EARN-581Z:B05</t>
  </si>
  <si>
    <t>EARN-581Z:B06</t>
  </si>
  <si>
    <t>EARN-581Z:B07</t>
  </si>
  <si>
    <t>EARN-581Z:B08</t>
  </si>
  <si>
    <t>EARN-581Z:B09</t>
  </si>
  <si>
    <t>EARN-581Z:B10</t>
  </si>
  <si>
    <t>EARN-581Z:B11</t>
  </si>
  <si>
    <t>EARN-581Z:B12</t>
  </si>
  <si>
    <t>EARN-601Z</t>
  </si>
  <si>
    <t>EARN-601Z:A01</t>
  </si>
  <si>
    <t>EARN-601Z:A02</t>
  </si>
  <si>
    <t>EARN-601Z:A03</t>
  </si>
  <si>
    <t>EARN-601Z:A04</t>
  </si>
  <si>
    <t>EARN-601Z:A05</t>
  </si>
  <si>
    <t>EARN-601Z:A06</t>
  </si>
  <si>
    <t>EARN-601Z:A07</t>
  </si>
  <si>
    <t>EARN-601Z:A08</t>
  </si>
  <si>
    <t>EARN-601Z:A09</t>
  </si>
  <si>
    <t>EARN-601Z:A10</t>
  </si>
  <si>
    <t>EARN-601Z:A11</t>
  </si>
  <si>
    <t>EARN-601Z:A12</t>
  </si>
  <si>
    <t>EARN-601Z:B01</t>
  </si>
  <si>
    <t>EARN-601Z:B02</t>
  </si>
  <si>
    <t>EARN-601Z:B03</t>
  </si>
  <si>
    <t>EARN-601Z:B04</t>
  </si>
  <si>
    <t>EARN-601Z:B05</t>
  </si>
  <si>
    <t>EARN-601Z:B06</t>
  </si>
  <si>
    <t>EARN-601Z:B07</t>
  </si>
  <si>
    <t>EARN-601Z:B08</t>
  </si>
  <si>
    <t>EARN-601Z:B09</t>
  </si>
  <si>
    <t>EARN-601Z:B10</t>
  </si>
  <si>
    <t>EARN-601Z:B11</t>
  </si>
  <si>
    <t>EARN-601Z:B12</t>
  </si>
  <si>
    <t>EARN-611Z</t>
  </si>
  <si>
    <t>EARN-611Z:A01</t>
  </si>
  <si>
    <t>EARN-611Z:A02</t>
  </si>
  <si>
    <t>EARN-611Z:A03</t>
  </si>
  <si>
    <t>EARN-611Z:A04</t>
  </si>
  <si>
    <t>EARN-611Z:A05</t>
  </si>
  <si>
    <t>EARN-611Z:A06</t>
  </si>
  <si>
    <t>EARN-611Z:A07</t>
  </si>
  <si>
    <t>EARN-611Z:A08</t>
  </si>
  <si>
    <t>EARN-611Z:A09</t>
  </si>
  <si>
    <t>EARN-611Z:A10</t>
  </si>
  <si>
    <t>EARN-611Z:A11</t>
  </si>
  <si>
    <t>EARN-611Z:A12</t>
  </si>
  <si>
    <t>EARN-611Z:B01</t>
  </si>
  <si>
    <t>EARN-611Z:B02</t>
  </si>
  <si>
    <t>EARN-611Z:B03</t>
  </si>
  <si>
    <t>EARN-611Z:B04</t>
  </si>
  <si>
    <t>EARN-611Z:B05</t>
  </si>
  <si>
    <t>EARN-611Z:B06</t>
  </si>
  <si>
    <t>EARN-611Z:B07</t>
  </si>
  <si>
    <t>EARN-611Z:B08</t>
  </si>
  <si>
    <t>EARN-611Z:B09</t>
  </si>
  <si>
    <t>EARN-611Z:B10</t>
  </si>
  <si>
    <t>EARN-611Z:B11</t>
  </si>
  <si>
    <t>EARN-611Z:B12</t>
  </si>
  <si>
    <t>EARN-901Z</t>
  </si>
  <si>
    <t>EARN-901Z:A01</t>
  </si>
  <si>
    <t>EARN-901Z:A02</t>
  </si>
  <si>
    <t>EARN-901Z:A03</t>
  </si>
  <si>
    <t>EARN-901Z:A04</t>
  </si>
  <si>
    <t>EARN-901Z:A05</t>
  </si>
  <si>
    <t>EARN-901Z:A06</t>
  </si>
  <si>
    <t>EARN-901Z:A07</t>
  </si>
  <si>
    <t>EARN-901Z:A08</t>
  </si>
  <si>
    <t>EARN-901Z:A09</t>
  </si>
  <si>
    <t>EARN-901Z:A10</t>
  </si>
  <si>
    <t>EARN-901Z:A11</t>
  </si>
  <si>
    <t>EARN-901Z:A12</t>
  </si>
  <si>
    <t>EARN-901Z:B01</t>
  </si>
  <si>
    <t>EARN-901Z:B02</t>
  </si>
  <si>
    <t>EARN-901Z:B03</t>
  </si>
  <si>
    <t>EARN-901Z:B04</t>
  </si>
  <si>
    <t>EARN-901Z:B05</t>
  </si>
  <si>
    <t>EARN-901Z:B06</t>
  </si>
  <si>
    <t>EARN-901Z:B07</t>
  </si>
  <si>
    <t>EARN-901Z:B08</t>
  </si>
  <si>
    <t>EARN-901Z:B09</t>
  </si>
  <si>
    <t>EARN-901Z:B10</t>
  </si>
  <si>
    <t>EARN-901Z:B11</t>
  </si>
  <si>
    <t>EARN-901Z:B12</t>
  </si>
  <si>
    <t>HS:DEC</t>
  </si>
  <si>
    <t>HS:SEC</t>
  </si>
  <si>
    <t>MM:DEC</t>
  </si>
  <si>
    <t>MM:SEC</t>
  </si>
  <si>
    <t>RN:DEC</t>
  </si>
  <si>
    <t>RN:SEC</t>
  </si>
  <si>
    <t>Array Catalog #:POS</t>
  </si>
  <si>
    <t>Version 3.0, 8/2018</t>
  </si>
  <si>
    <t>Instructions for Analyzing EpiTect Methyl II PCR Array Results with this Spreadsheet</t>
  </si>
  <si>
    <t>...</t>
  </si>
  <si>
    <t>Positions</t>
  </si>
  <si>
    <r>
      <t xml:space="preserve">2. Raw Data
</t>
    </r>
    <r>
      <rPr>
        <sz val="12"/>
        <rFont val="Arial"/>
        <family val="2"/>
      </rPr>
      <t>Copy and Paste Special Values each Sample's raw C</t>
    </r>
    <r>
      <rPr>
        <vertAlign val="subscript"/>
        <sz val="12"/>
        <rFont val="Arial"/>
        <family val="2"/>
      </rPr>
      <t>T</t>
    </r>
    <r>
      <rPr>
        <sz val="12"/>
        <rFont val="Arial"/>
        <family val="2"/>
      </rPr>
      <t xml:space="preserve"> values exported from your real-time PCR instrument into the yellow cells of the appropriate column.
This spreadsheet accommodates up to a maximum number of 12 arrays (or samples).</t>
    </r>
  </si>
  <si>
    <r>
      <t>NOTE:</t>
    </r>
    <r>
      <rPr>
        <sz val="12"/>
        <rFont val="Arial"/>
        <family val="2"/>
      </rPr>
      <t xml:space="preserve"> A sample data set is included in this template for demonstration purposes only. Remove all sample data before adding your data.</t>
    </r>
  </si>
  <si>
    <r>
      <t xml:space="preserve">3. QC Data Report
</t>
    </r>
    <r>
      <rPr>
        <sz val="12"/>
        <rFont val="Arial"/>
        <family val="2"/>
      </rPr>
      <t>For each assay and sample, this table displays the analytical window (W) and the percentage of DNA refractory to restriction enzyme digestion (F</t>
    </r>
    <r>
      <rPr>
        <vertAlign val="subscript"/>
        <sz val="12"/>
        <rFont val="Arial"/>
        <family val="2"/>
      </rPr>
      <t>R</t>
    </r>
    <r>
      <rPr>
        <sz val="12"/>
        <rFont val="Arial"/>
        <family val="2"/>
      </rPr>
      <t>).
Any given digestion with W &lt; 3 and F</t>
    </r>
    <r>
      <rPr>
        <vertAlign val="subscript"/>
        <sz val="12"/>
        <rFont val="Arial"/>
        <family val="2"/>
      </rPr>
      <t>R</t>
    </r>
    <r>
      <rPr>
        <sz val="12"/>
        <rFont val="Arial"/>
        <family val="2"/>
      </rPr>
      <t xml:space="preserve"> &gt; 12.5% is incomplete, and this table reports "Failure".</t>
    </r>
  </si>
  <si>
    <r>
      <t xml:space="preserve">5. Calculations
</t>
    </r>
    <r>
      <rPr>
        <sz val="12"/>
        <rFont val="Arial"/>
        <family val="2"/>
      </rPr>
      <t>This worksheet displays the formulas and intermediate numbers used to convert the entered raw C</t>
    </r>
    <r>
      <rPr>
        <vertAlign val="subscript"/>
        <sz val="12"/>
        <rFont val="Arial"/>
        <family val="2"/>
      </rPr>
      <t>T</t>
    </r>
    <r>
      <rPr>
        <sz val="12"/>
        <rFont val="Arial"/>
        <family val="2"/>
      </rPr>
      <t xml:space="preserve"> data into the displayed results.
Again, as this information is displayed in gray cells, please do not change them.</t>
    </r>
  </si>
  <si>
    <r>
      <rPr>
        <b/>
        <sz val="12"/>
        <rFont val="Arial"/>
        <family val="2"/>
      </rPr>
      <t>6. Summary Raw Data</t>
    </r>
    <r>
      <rPr>
        <sz val="12"/>
        <rFont val="Arial"/>
        <family val="2"/>
      </rPr>
      <t xml:space="preserve">
For troubleshooting purposes, the entered raw C</t>
    </r>
    <r>
      <rPr>
        <vertAlign val="subscript"/>
        <sz val="12"/>
        <rFont val="Arial"/>
        <family val="2"/>
      </rPr>
      <t>T</t>
    </r>
    <r>
      <rPr>
        <sz val="12"/>
        <rFont val="Arial"/>
        <family val="2"/>
      </rPr>
      <t xml:space="preserve"> values are re-organized to de-duplicate the gene list and list the four reactions in separte columns .</t>
    </r>
  </si>
  <si>
    <r>
      <t xml:space="preserve">1. Gene Table:
</t>
    </r>
    <r>
      <rPr>
        <sz val="12"/>
        <rFont val="Arial"/>
        <family val="2"/>
      </rPr>
      <t>Select the catalog number of the PCR Array used in the analysis from the dropdown menu in Cell C1.
The Gene Table will automatically update with the content of the selected array. See below for examples.</t>
    </r>
  </si>
  <si>
    <r>
      <t xml:space="preserve">4. Results
</t>
    </r>
    <r>
      <rPr>
        <sz val="12"/>
        <rFont val="Arial"/>
        <family val="2"/>
      </rPr>
      <t>For each asssy and sample, this table displays the methylation status as the percentage of unmethylated (UM) and methylated (M) DNA.
The SEC (Methylation-Sensitive Enzyme Control) and DEC (Methylation-Dependent Enzyme Control) assays monitor each restriction enzyme's digestion efficiency.
If the SEC ΔC</t>
    </r>
    <r>
      <rPr>
        <vertAlign val="subscript"/>
        <sz val="12"/>
        <rFont val="Arial"/>
        <family val="2"/>
      </rPr>
      <t>T</t>
    </r>
    <r>
      <rPr>
        <sz val="12"/>
        <rFont val="Arial"/>
        <family val="2"/>
      </rPr>
      <t>(Ms-Mo)≥4 or the DEC ΔC</t>
    </r>
    <r>
      <rPr>
        <vertAlign val="subscript"/>
        <sz val="12"/>
        <rFont val="Arial"/>
        <family val="2"/>
      </rPr>
      <t>T</t>
    </r>
    <r>
      <rPr>
        <sz val="12"/>
        <rFont val="Arial"/>
        <family val="2"/>
      </rPr>
      <t>(Md-Mo)≥4, more than 93.8% of control DNA molecules were efficienctly digested by the respective restriction enzyme.
In which case, the SEC and DEC resutls will display "Pass"; otherwise, they will display "Fail".</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</si>
</sst>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20" x14ac:knownFonts="1">
    <font>
      <sz val="10"/>
      <name val="Arial"/>
    </font>
    <font>
      <sz val="11"/>
      <color theme="1"/>
      <name val="Arial"/>
      <family val="2"/>
    </font>
    <font>
      <sz val="10"/>
      <name val="Arial"/>
      <family val="2"/>
    </font>
    <font>
      <b/>
      <sz val="10"/>
      <name val="Arial"/>
      <family val="2"/>
    </font>
    <font>
      <sz val="10"/>
      <name val="Arial"/>
      <family val="2"/>
    </font>
    <font>
      <sz val="8"/>
      <name val="Arial"/>
      <family val="2"/>
    </font>
    <font>
      <b/>
      <vertAlign val="subscript"/>
      <sz val="10"/>
      <name val="Arial"/>
      <family val="2"/>
    </font>
    <font>
      <u/>
      <sz val="10"/>
      <color indexed="12"/>
      <name val="Arial"/>
      <family val="2"/>
    </font>
    <font>
      <b/>
      <sz val="10"/>
      <color indexed="8"/>
      <name val="Arial"/>
      <family val="2"/>
    </font>
    <font>
      <sz val="10"/>
      <color indexed="63"/>
      <name val="Arial"/>
      <family val="2"/>
    </font>
    <font>
      <b/>
      <sz val="9"/>
      <name val="Arial"/>
      <family val="2"/>
    </font>
    <font>
      <sz val="9"/>
      <name val="Arial"/>
      <family val="2"/>
    </font>
    <font>
      <b/>
      <vertAlign val="subscript"/>
      <sz val="9"/>
      <name val="Arial"/>
      <family val="2"/>
    </font>
    <font>
      <b/>
      <sz val="9"/>
      <name val="Arial"/>
      <family val="2"/>
    </font>
    <font>
      <b/>
      <sz val="11"/>
      <color theme="1"/>
      <name val="Arial"/>
      <family val="2"/>
    </font>
    <font>
      <b/>
      <sz val="11"/>
      <color rgb="FFFF0000"/>
      <name val="Arial"/>
      <family val="2"/>
    </font>
    <font>
      <b/>
      <sz val="12"/>
      <name val="Arial"/>
      <family val="2"/>
    </font>
    <font>
      <sz val="12"/>
      <name val="Arial"/>
      <family val="2"/>
    </font>
    <font>
      <u/>
      <sz val="12"/>
      <name val="Arial"/>
      <family val="2"/>
    </font>
    <font>
      <vertAlign val="subscript"/>
      <sz val="12"/>
      <name val="Arial"/>
      <family val="2"/>
    </font>
  </fonts>
  <fills count="6">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theme="0" tint="-0.24994659260841701"/>
        <bgColor indexed="64"/>
      </patternFill>
    </fill>
    <fill>
      <patternFill patternType="solid">
        <fgColor rgb="FFFFFF00"/>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thin">
        <color indexed="64"/>
      </top>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thin">
        <color indexed="64"/>
      </top>
      <bottom/>
      <diagonal/>
    </border>
    <border>
      <left/>
      <right style="thin">
        <color indexed="64"/>
      </right>
      <top style="thin">
        <color indexed="64"/>
      </top>
      <bottom/>
      <diagonal/>
    </border>
  </borders>
  <cellStyleXfs count="5">
    <xf numFmtId="0" fontId="0" fillId="0" borderId="0"/>
    <xf numFmtId="0" fontId="7" fillId="0" borderId="0" applyNumberFormat="0" applyFill="0" applyBorder="0" applyAlignment="0" applyProtection="0">
      <alignment vertical="top"/>
      <protection locked="0"/>
    </xf>
    <xf numFmtId="9" fontId="2" fillId="0" borderId="0" applyFont="0" applyFill="0" applyBorder="0" applyAlignment="0" applyProtection="0"/>
    <xf numFmtId="0" fontId="1" fillId="0" borderId="0"/>
    <xf numFmtId="0" fontId="2" fillId="0" borderId="0"/>
  </cellStyleXfs>
  <cellXfs count="147">
    <xf numFmtId="0" fontId="0" fillId="0" borderId="0" xfId="0"/>
    <xf numFmtId="0" fontId="3" fillId="2" borderId="1" xfId="0" applyFont="1" applyFill="1" applyBorder="1" applyAlignment="1">
      <alignment horizontal="center"/>
    </xf>
    <xf numFmtId="0" fontId="0" fillId="2" borderId="1" xfId="0" applyFill="1" applyBorder="1"/>
    <xf numFmtId="0" fontId="4" fillId="2" borderId="1" xfId="0" applyFont="1" applyFill="1" applyBorder="1"/>
    <xf numFmtId="0" fontId="0" fillId="0" borderId="0" xfId="0" applyFill="1" applyBorder="1"/>
    <xf numFmtId="0" fontId="4" fillId="0" borderId="0" xfId="0" applyFont="1"/>
    <xf numFmtId="0" fontId="0" fillId="0" borderId="1" xfId="0" applyBorder="1"/>
    <xf numFmtId="164" fontId="0" fillId="0" borderId="1" xfId="2" applyNumberFormat="1" applyFont="1" applyBorder="1"/>
    <xf numFmtId="0" fontId="0" fillId="2" borderId="2" xfId="0" applyFill="1" applyBorder="1"/>
    <xf numFmtId="10" fontId="0" fillId="0" borderId="1" xfId="0" applyNumberFormat="1" applyBorder="1"/>
    <xf numFmtId="164" fontId="0" fillId="0" borderId="1" xfId="0" applyNumberFormat="1" applyBorder="1"/>
    <xf numFmtId="10" fontId="0" fillId="2" borderId="1" xfId="0" applyNumberFormat="1" applyFill="1" applyBorder="1"/>
    <xf numFmtId="0" fontId="4" fillId="0" borderId="0" xfId="0" applyFont="1" applyAlignment="1"/>
    <xf numFmtId="0" fontId="4" fillId="0" borderId="0" xfId="0" applyFont="1" applyAlignment="1">
      <alignment horizontal="left"/>
    </xf>
    <xf numFmtId="0" fontId="0" fillId="0" borderId="0" xfId="0" applyBorder="1"/>
    <xf numFmtId="0" fontId="8" fillId="2" borderId="3" xfId="0" applyFont="1" applyFill="1" applyBorder="1" applyAlignment="1">
      <alignment horizontal="center" vertical="center"/>
    </xf>
    <xf numFmtId="0" fontId="11" fillId="0" borderId="0" xfId="0" applyFont="1"/>
    <xf numFmtId="0" fontId="11" fillId="0" borderId="0" xfId="0" applyFont="1" applyAlignment="1">
      <alignment vertical="center"/>
    </xf>
    <xf numFmtId="0" fontId="10" fillId="0" borderId="0" xfId="0" applyFont="1" applyAlignment="1">
      <alignment horizontal="center" vertical="center"/>
    </xf>
    <xf numFmtId="0" fontId="10" fillId="2" borderId="1" xfId="0" applyFont="1" applyFill="1" applyBorder="1" applyAlignment="1">
      <alignment horizontal="center" vertical="center"/>
    </xf>
    <xf numFmtId="0" fontId="11" fillId="2" borderId="4" xfId="0" applyFont="1" applyFill="1" applyBorder="1" applyAlignment="1">
      <alignment vertical="center"/>
    </xf>
    <xf numFmtId="0" fontId="10" fillId="2" borderId="5" xfId="0" applyFont="1" applyFill="1" applyBorder="1" applyAlignment="1">
      <alignment horizontal="center" vertical="center"/>
    </xf>
    <xf numFmtId="0" fontId="10" fillId="2" borderId="6" xfId="0" applyFont="1" applyFill="1" applyBorder="1" applyAlignment="1">
      <alignment horizontal="center" vertical="center"/>
    </xf>
    <xf numFmtId="0" fontId="13" fillId="2" borderId="4" xfId="0" applyFont="1" applyFill="1" applyBorder="1" applyAlignment="1">
      <alignment horizontal="right" vertical="center"/>
    </xf>
    <xf numFmtId="0" fontId="10" fillId="2" borderId="4" xfId="0" applyFont="1" applyFill="1" applyBorder="1" applyAlignment="1">
      <alignment horizontal="left" vertical="center"/>
    </xf>
    <xf numFmtId="2" fontId="11" fillId="0" borderId="5" xfId="0" applyNumberFormat="1" applyFont="1" applyBorder="1" applyAlignment="1">
      <alignment vertical="center"/>
    </xf>
    <xf numFmtId="2" fontId="11" fillId="0" borderId="1" xfId="0" applyNumberFormat="1" applyFont="1" applyBorder="1" applyAlignment="1">
      <alignment vertical="center"/>
    </xf>
    <xf numFmtId="2" fontId="11" fillId="0" borderId="6" xfId="0" applyNumberFormat="1" applyFont="1" applyBorder="1" applyAlignment="1">
      <alignment vertical="center"/>
    </xf>
    <xf numFmtId="2" fontId="11" fillId="0" borderId="7" xfId="0" applyNumberFormat="1" applyFont="1" applyBorder="1" applyAlignment="1">
      <alignment vertical="center"/>
    </xf>
    <xf numFmtId="2" fontId="11" fillId="0" borderId="8" xfId="0" applyNumberFormat="1" applyFont="1" applyBorder="1" applyAlignment="1">
      <alignment vertical="center"/>
    </xf>
    <xf numFmtId="2" fontId="11" fillId="0" borderId="9" xfId="0" applyNumberFormat="1" applyFont="1" applyBorder="1" applyAlignment="1">
      <alignment vertical="center"/>
    </xf>
    <xf numFmtId="0" fontId="7" fillId="0" borderId="10" xfId="1" applyBorder="1" applyAlignment="1" applyProtection="1"/>
    <xf numFmtId="0" fontId="7" fillId="0" borderId="0" xfId="1" applyAlignment="1" applyProtection="1"/>
    <xf numFmtId="2" fontId="11" fillId="0" borderId="0" xfId="0" applyNumberFormat="1" applyFont="1"/>
    <xf numFmtId="0" fontId="4" fillId="0" borderId="0" xfId="0" applyFont="1" applyBorder="1"/>
    <xf numFmtId="0" fontId="3" fillId="2" borderId="11" xfId="0" applyFont="1" applyFill="1" applyBorder="1" applyAlignment="1">
      <alignment horizontal="center"/>
    </xf>
    <xf numFmtId="10" fontId="0" fillId="0" borderId="0" xfId="0" applyNumberFormat="1" applyBorder="1"/>
    <xf numFmtId="0" fontId="3" fillId="0" borderId="0" xfId="0" applyFont="1" applyFill="1" applyBorder="1" applyAlignment="1"/>
    <xf numFmtId="0" fontId="4" fillId="2" borderId="4" xfId="0" applyFont="1" applyFill="1" applyBorder="1"/>
    <xf numFmtId="10" fontId="0" fillId="0" borderId="3" xfId="0" applyNumberFormat="1" applyBorder="1"/>
    <xf numFmtId="10" fontId="0" fillId="0" borderId="0" xfId="0" applyNumberFormat="1" applyFill="1" applyBorder="1" applyAlignment="1"/>
    <xf numFmtId="0" fontId="0" fillId="0" borderId="0" xfId="0" applyFill="1" applyBorder="1" applyAlignment="1"/>
    <xf numFmtId="0" fontId="14" fillId="0" borderId="0" xfId="3" applyFont="1" applyAlignment="1">
      <alignment vertical="center"/>
    </xf>
    <xf numFmtId="0" fontId="1" fillId="0" borderId="0" xfId="3" applyAlignment="1">
      <alignment vertical="center"/>
    </xf>
    <xf numFmtId="0" fontId="1" fillId="0" borderId="0" xfId="3" applyFont="1" applyAlignment="1">
      <alignment vertical="center"/>
    </xf>
    <xf numFmtId="0" fontId="15" fillId="0" borderId="0" xfId="3" applyFont="1" applyAlignment="1">
      <alignment vertical="center"/>
    </xf>
    <xf numFmtId="0" fontId="4" fillId="4" borderId="1" xfId="0" applyFont="1" applyFill="1" applyBorder="1" applyAlignment="1">
      <alignment horizontal="center" vertical="center"/>
    </xf>
    <xf numFmtId="0" fontId="9" fillId="4" borderId="1" xfId="0" applyFont="1" applyFill="1" applyBorder="1" applyAlignment="1">
      <alignment horizontal="center" vertical="center" wrapText="1"/>
    </xf>
    <xf numFmtId="0" fontId="9" fillId="4" borderId="1" xfId="0" applyFont="1" applyFill="1" applyBorder="1" applyAlignment="1">
      <alignment horizontal="left" vertical="center"/>
    </xf>
    <xf numFmtId="0" fontId="17" fillId="0" borderId="0" xfId="0" applyFont="1" applyAlignment="1">
      <alignment vertical="center"/>
    </xf>
    <xf numFmtId="0" fontId="16" fillId="2" borderId="21" xfId="0" applyFont="1" applyFill="1" applyBorder="1" applyAlignment="1">
      <alignment horizontal="center" vertical="center" wrapText="1"/>
    </xf>
    <xf numFmtId="0" fontId="17" fillId="2" borderId="12" xfId="0" applyFont="1" applyFill="1" applyBorder="1" applyAlignment="1">
      <alignment horizontal="center" vertical="center" wrapText="1"/>
    </xf>
    <xf numFmtId="0" fontId="17" fillId="2" borderId="13" xfId="0" applyFont="1" applyFill="1" applyBorder="1" applyAlignment="1">
      <alignment horizontal="center" vertical="center" wrapText="1"/>
    </xf>
    <xf numFmtId="0" fontId="17" fillId="0" borderId="0" xfId="0" applyFont="1" applyBorder="1" applyAlignment="1">
      <alignment vertical="center"/>
    </xf>
    <xf numFmtId="0" fontId="16" fillId="2" borderId="22" xfId="0" applyFont="1" applyFill="1" applyBorder="1" applyAlignment="1">
      <alignment horizontal="center" vertical="center"/>
    </xf>
    <xf numFmtId="0" fontId="16" fillId="2" borderId="3" xfId="0" applyFont="1" applyFill="1" applyBorder="1" applyAlignment="1">
      <alignment horizontal="center" vertical="center"/>
    </xf>
    <xf numFmtId="0" fontId="16" fillId="2" borderId="1" xfId="0" applyFont="1" applyFill="1" applyBorder="1" applyAlignment="1">
      <alignment horizontal="center" vertical="center"/>
    </xf>
    <xf numFmtId="0" fontId="17" fillId="4" borderId="2" xfId="0" applyFont="1" applyFill="1" applyBorder="1" applyAlignment="1">
      <alignment horizontal="center" vertical="center"/>
    </xf>
    <xf numFmtId="0" fontId="17" fillId="4" borderId="1" xfId="0" applyFont="1" applyFill="1" applyBorder="1" applyAlignment="1">
      <alignment horizontal="center" vertical="center" wrapText="1"/>
    </xf>
    <xf numFmtId="0" fontId="16" fillId="0" borderId="16" xfId="0" applyFont="1" applyFill="1" applyBorder="1" applyAlignment="1">
      <alignment horizontal="center" vertical="center"/>
    </xf>
    <xf numFmtId="0" fontId="17" fillId="0" borderId="12" xfId="0" applyFont="1" applyFill="1" applyBorder="1" applyAlignment="1">
      <alignment horizontal="center" vertical="center"/>
    </xf>
    <xf numFmtId="0" fontId="17" fillId="2" borderId="11" xfId="0" applyFont="1" applyFill="1" applyBorder="1" applyAlignment="1">
      <alignment horizontal="center" vertical="center" wrapText="1"/>
    </xf>
    <xf numFmtId="0" fontId="17" fillId="2" borderId="1" xfId="0" applyFont="1" applyFill="1" applyBorder="1" applyAlignment="1">
      <alignment vertical="center"/>
    </xf>
    <xf numFmtId="0" fontId="17" fillId="2" borderId="3" xfId="0" applyFont="1" applyFill="1" applyBorder="1" applyAlignment="1">
      <alignment vertical="center"/>
    </xf>
    <xf numFmtId="0" fontId="17" fillId="0" borderId="0" xfId="0" applyFont="1" applyFill="1" applyBorder="1" applyAlignment="1">
      <alignment horizontal="center" vertical="center"/>
    </xf>
    <xf numFmtId="2" fontId="17" fillId="5" borderId="1" xfId="0" applyNumberFormat="1" applyFont="1" applyFill="1" applyBorder="1" applyAlignment="1">
      <alignment vertical="center"/>
    </xf>
    <xf numFmtId="0" fontId="17" fillId="5" borderId="1" xfId="0" applyFont="1" applyFill="1" applyBorder="1" applyAlignment="1">
      <alignment vertical="center"/>
    </xf>
    <xf numFmtId="2" fontId="17" fillId="5" borderId="3" xfId="0" applyNumberFormat="1" applyFont="1" applyFill="1" applyBorder="1" applyAlignment="1">
      <alignment vertical="center"/>
    </xf>
    <xf numFmtId="0" fontId="17" fillId="5" borderId="3" xfId="0" applyFont="1" applyFill="1" applyBorder="1" applyAlignment="1">
      <alignment vertical="center"/>
    </xf>
    <xf numFmtId="0" fontId="0" fillId="5" borderId="1" xfId="0" applyFill="1" applyBorder="1"/>
    <xf numFmtId="0" fontId="17" fillId="0" borderId="4" xfId="0" applyFont="1" applyBorder="1" applyAlignment="1">
      <alignment vertical="center"/>
    </xf>
    <xf numFmtId="0" fontId="17" fillId="0" borderId="12" xfId="0" applyFont="1" applyBorder="1" applyAlignment="1">
      <alignment vertical="center"/>
    </xf>
    <xf numFmtId="0" fontId="17" fillId="0" borderId="2" xfId="0" applyFont="1" applyBorder="1" applyAlignment="1">
      <alignment vertical="center"/>
    </xf>
    <xf numFmtId="0" fontId="16" fillId="3" borderId="4" xfId="0" applyFont="1" applyFill="1" applyBorder="1" applyAlignment="1">
      <alignment vertical="center" wrapText="1"/>
    </xf>
    <xf numFmtId="0" fontId="16" fillId="2" borderId="1" xfId="0" applyFont="1" applyFill="1" applyBorder="1" applyAlignment="1">
      <alignment horizontal="center" vertical="center"/>
    </xf>
    <xf numFmtId="0" fontId="16" fillId="2" borderId="3" xfId="0" applyFont="1" applyFill="1" applyBorder="1" applyAlignment="1">
      <alignment horizontal="center" vertical="center"/>
    </xf>
    <xf numFmtId="0" fontId="16" fillId="2" borderId="11" xfId="0" applyFont="1" applyFill="1" applyBorder="1" applyAlignment="1">
      <alignment horizontal="center" vertical="center"/>
    </xf>
    <xf numFmtId="0" fontId="17" fillId="2" borderId="3" xfId="0" applyFont="1" applyFill="1" applyBorder="1" applyAlignment="1">
      <alignment horizontal="center" vertical="center" textRotation="90" wrapText="1"/>
    </xf>
    <xf numFmtId="0" fontId="17" fillId="2" borderId="13" xfId="0" applyFont="1" applyFill="1" applyBorder="1" applyAlignment="1">
      <alignment horizontal="center" vertical="center" textRotation="90" wrapText="1"/>
    </xf>
    <xf numFmtId="0" fontId="17" fillId="3" borderId="4" xfId="0" applyNumberFormat="1" applyFont="1" applyFill="1" applyBorder="1" applyAlignment="1">
      <alignment vertical="center" wrapText="1"/>
    </xf>
    <xf numFmtId="0" fontId="16" fillId="0" borderId="4" xfId="0" applyFont="1" applyBorder="1" applyAlignment="1">
      <alignment horizontal="left" vertical="center" wrapText="1"/>
    </xf>
    <xf numFmtId="0" fontId="16" fillId="2" borderId="4" xfId="0" applyFont="1" applyFill="1" applyBorder="1" applyAlignment="1">
      <alignment horizontal="center" vertical="center"/>
    </xf>
    <xf numFmtId="0" fontId="17" fillId="0" borderId="12" xfId="0" applyFont="1" applyBorder="1" applyAlignment="1">
      <alignment horizontal="center" vertical="center"/>
    </xf>
    <xf numFmtId="0" fontId="17" fillId="0" borderId="2" xfId="0" applyFont="1" applyBorder="1" applyAlignment="1">
      <alignment horizontal="center" vertical="center"/>
    </xf>
    <xf numFmtId="0" fontId="17" fillId="2" borderId="4" xfId="0" applyFont="1" applyFill="1" applyBorder="1" applyAlignment="1">
      <alignment horizontal="left" vertical="center" wrapText="1"/>
    </xf>
    <xf numFmtId="0" fontId="16" fillId="2" borderId="17" xfId="0" applyFont="1" applyFill="1" applyBorder="1" applyAlignment="1">
      <alignment horizontal="center" vertical="center"/>
    </xf>
    <xf numFmtId="0" fontId="17" fillId="5" borderId="4" xfId="0" applyFont="1" applyFill="1" applyBorder="1" applyAlignment="1">
      <alignment horizontal="center" vertical="center"/>
    </xf>
    <xf numFmtId="0" fontId="17" fillId="5" borderId="2" xfId="0" applyFont="1" applyFill="1" applyBorder="1" applyAlignment="1">
      <alignment horizontal="center" vertical="center"/>
    </xf>
    <xf numFmtId="0" fontId="17" fillId="2" borderId="12" xfId="0" applyFont="1" applyFill="1" applyBorder="1" applyAlignment="1">
      <alignment horizontal="center" vertical="center" wrapText="1"/>
    </xf>
    <xf numFmtId="0" fontId="18" fillId="0" borderId="0" xfId="1" applyFont="1" applyBorder="1" applyAlignment="1" applyProtection="1">
      <alignment horizontal="center" vertical="center"/>
    </xf>
    <xf numFmtId="0" fontId="17" fillId="0" borderId="0" xfId="0" applyFont="1" applyBorder="1" applyAlignment="1">
      <alignment horizontal="center" vertical="center"/>
    </xf>
    <xf numFmtId="0" fontId="17" fillId="4" borderId="4" xfId="0" applyFont="1" applyFill="1" applyBorder="1" applyAlignment="1">
      <alignment horizontal="left" vertical="center"/>
    </xf>
    <xf numFmtId="0" fontId="17" fillId="4" borderId="12" xfId="0" applyFont="1" applyFill="1" applyBorder="1" applyAlignment="1">
      <alignment horizontal="left" vertical="center"/>
    </xf>
    <xf numFmtId="0" fontId="17" fillId="4" borderId="2" xfId="0" applyFont="1" applyFill="1" applyBorder="1" applyAlignment="1">
      <alignment horizontal="left" vertical="center"/>
    </xf>
    <xf numFmtId="0" fontId="16" fillId="2" borderId="4" xfId="0" applyFont="1" applyFill="1" applyBorder="1" applyAlignment="1">
      <alignment horizontal="left" vertical="center"/>
    </xf>
    <xf numFmtId="0" fontId="16" fillId="2" borderId="12" xfId="0" applyFont="1" applyFill="1" applyBorder="1" applyAlignment="1">
      <alignment horizontal="left" vertical="center"/>
    </xf>
    <xf numFmtId="0" fontId="16" fillId="2" borderId="2" xfId="0" applyFont="1" applyFill="1" applyBorder="1" applyAlignment="1">
      <alignment horizontal="left" vertical="center"/>
    </xf>
    <xf numFmtId="0" fontId="17" fillId="4" borderId="4" xfId="0" applyFont="1" applyFill="1" applyBorder="1" applyAlignment="1">
      <alignment horizontal="center" vertical="center" wrapText="1"/>
    </xf>
    <xf numFmtId="0" fontId="17" fillId="4" borderId="2" xfId="0" applyFont="1" applyFill="1" applyBorder="1" applyAlignment="1">
      <alignment horizontal="center" vertical="center" wrapText="1"/>
    </xf>
    <xf numFmtId="0" fontId="16" fillId="2" borderId="2" xfId="0" applyFont="1" applyFill="1" applyBorder="1" applyAlignment="1">
      <alignment horizontal="center" vertical="center"/>
    </xf>
    <xf numFmtId="0" fontId="17" fillId="0" borderId="16" xfId="0" applyFont="1" applyBorder="1" applyAlignment="1">
      <alignment vertical="center"/>
    </xf>
    <xf numFmtId="0" fontId="17" fillId="0" borderId="17" xfId="0" applyFont="1" applyBorder="1" applyAlignment="1">
      <alignment vertical="center"/>
    </xf>
    <xf numFmtId="0" fontId="17" fillId="4" borderId="4" xfId="4" applyFont="1" applyFill="1" applyBorder="1" applyAlignment="1">
      <alignment horizontal="left" vertical="center"/>
    </xf>
    <xf numFmtId="0" fontId="17" fillId="4" borderId="12" xfId="4" applyFont="1" applyFill="1" applyBorder="1" applyAlignment="1">
      <alignment horizontal="left" vertical="center"/>
    </xf>
    <xf numFmtId="0" fontId="17" fillId="4" borderId="2" xfId="4" applyFont="1" applyFill="1" applyBorder="1" applyAlignment="1">
      <alignment horizontal="left" vertical="center"/>
    </xf>
    <xf numFmtId="0" fontId="18" fillId="0" borderId="0" xfId="1" applyFont="1" applyFill="1" applyBorder="1" applyAlignment="1" applyProtection="1">
      <alignment horizontal="left" vertical="center"/>
    </xf>
    <xf numFmtId="0" fontId="3" fillId="2" borderId="1" xfId="0" applyFont="1" applyFill="1" applyBorder="1" applyAlignment="1">
      <alignment horizontal="center" vertical="center"/>
    </xf>
    <xf numFmtId="0" fontId="4" fillId="5" borderId="4" xfId="0" applyFont="1" applyFill="1" applyBorder="1" applyAlignment="1">
      <alignment horizontal="center" vertical="center"/>
    </xf>
    <xf numFmtId="0" fontId="4" fillId="5" borderId="2" xfId="0" applyFont="1" applyFill="1" applyBorder="1" applyAlignment="1">
      <alignment horizontal="center" vertical="center"/>
    </xf>
    <xf numFmtId="0" fontId="0" fillId="2" borderId="3" xfId="0" applyFill="1" applyBorder="1" applyAlignment="1">
      <alignment horizontal="center" vertical="center" textRotation="90"/>
    </xf>
    <xf numFmtId="0" fontId="0" fillId="2" borderId="13" xfId="0" applyFill="1" applyBorder="1" applyAlignment="1">
      <alignment horizontal="center" vertical="center" textRotation="90"/>
    </xf>
    <xf numFmtId="0" fontId="0" fillId="2" borderId="11" xfId="0" applyFill="1" applyBorder="1" applyAlignment="1">
      <alignment horizontal="center" vertical="center" textRotation="90"/>
    </xf>
    <xf numFmtId="0" fontId="3" fillId="2" borderId="3"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4" xfId="0" applyFont="1" applyFill="1" applyBorder="1" applyAlignment="1">
      <alignment horizontal="center"/>
    </xf>
    <xf numFmtId="0" fontId="3" fillId="2" borderId="12" xfId="0" applyFont="1" applyFill="1" applyBorder="1" applyAlignment="1">
      <alignment horizontal="center"/>
    </xf>
    <xf numFmtId="0" fontId="0" fillId="0" borderId="12" xfId="0" applyBorder="1" applyAlignment="1">
      <alignment horizontal="center"/>
    </xf>
    <xf numFmtId="0" fontId="0" fillId="0" borderId="2" xfId="0" applyBorder="1" applyAlignment="1"/>
    <xf numFmtId="0" fontId="0" fillId="0" borderId="2" xfId="0" applyBorder="1" applyAlignment="1">
      <alignment horizontal="center"/>
    </xf>
    <xf numFmtId="0" fontId="3" fillId="2" borderId="13" xfId="0" applyFont="1" applyFill="1" applyBorder="1" applyAlignment="1">
      <alignment horizontal="center" vertical="center"/>
    </xf>
    <xf numFmtId="0" fontId="0" fillId="0" borderId="11" xfId="0" applyBorder="1" applyAlignment="1">
      <alignment horizontal="center" vertical="center"/>
    </xf>
    <xf numFmtId="10" fontId="0" fillId="0" borderId="0" xfId="0" applyNumberFormat="1" applyFill="1" applyBorder="1" applyAlignment="1">
      <alignment horizontal="center"/>
    </xf>
    <xf numFmtId="0" fontId="0" fillId="3" borderId="1" xfId="0" applyFill="1" applyBorder="1" applyAlignment="1">
      <alignment horizontal="center"/>
    </xf>
    <xf numFmtId="0" fontId="3" fillId="2" borderId="15" xfId="0" applyFont="1" applyFill="1" applyBorder="1" applyAlignment="1">
      <alignment horizontal="center" vertical="center"/>
    </xf>
    <xf numFmtId="0" fontId="3" fillId="2" borderId="14" xfId="0" applyFont="1" applyFill="1" applyBorder="1" applyAlignment="1">
      <alignment horizontal="center" vertical="center"/>
    </xf>
    <xf numFmtId="0" fontId="0" fillId="3" borderId="0" xfId="0" applyFill="1" applyBorder="1" applyAlignment="1">
      <alignment horizontal="center"/>
    </xf>
    <xf numFmtId="10" fontId="0" fillId="0" borderId="1" xfId="0" applyNumberFormat="1" applyFill="1" applyBorder="1" applyAlignment="1">
      <alignment horizontal="center"/>
    </xf>
    <xf numFmtId="0" fontId="3" fillId="2" borderId="16" xfId="0" applyFont="1" applyFill="1" applyBorder="1" applyAlignment="1">
      <alignment horizontal="center"/>
    </xf>
    <xf numFmtId="0" fontId="3" fillId="2" borderId="1" xfId="0" applyFont="1" applyFill="1" applyBorder="1" applyAlignment="1">
      <alignment horizontal="center"/>
    </xf>
    <xf numFmtId="0" fontId="3" fillId="2" borderId="10" xfId="0" applyFont="1" applyFill="1" applyBorder="1" applyAlignment="1">
      <alignment horizontal="center" wrapText="1"/>
    </xf>
    <xf numFmtId="0" fontId="3" fillId="2" borderId="16" xfId="0" applyFont="1" applyFill="1" applyBorder="1" applyAlignment="1">
      <alignment horizontal="center" wrapText="1"/>
    </xf>
    <xf numFmtId="0" fontId="0" fillId="0" borderId="16" xfId="0" applyBorder="1" applyAlignment="1">
      <alignment horizontal="center" wrapText="1"/>
    </xf>
    <xf numFmtId="0" fontId="0" fillId="0" borderId="17" xfId="0" applyBorder="1" applyAlignment="1">
      <alignment horizontal="center" wrapText="1"/>
    </xf>
    <xf numFmtId="0" fontId="0" fillId="0" borderId="4" xfId="0" applyBorder="1" applyAlignment="1">
      <alignment horizontal="center"/>
    </xf>
    <xf numFmtId="0" fontId="0" fillId="0" borderId="13" xfId="0" applyBorder="1" applyAlignment="1">
      <alignment horizontal="center"/>
    </xf>
    <xf numFmtId="0" fontId="0" fillId="0" borderId="11" xfId="0" applyBorder="1" applyAlignment="1">
      <alignment horizontal="center"/>
    </xf>
    <xf numFmtId="0" fontId="3" fillId="2" borderId="4" xfId="0" applyFont="1" applyFill="1" applyBorder="1" applyAlignment="1">
      <alignment horizontal="center" wrapText="1"/>
    </xf>
    <xf numFmtId="0" fontId="0" fillId="0" borderId="12" xfId="0" applyBorder="1" applyAlignment="1">
      <alignment horizontal="center" wrapText="1"/>
    </xf>
    <xf numFmtId="0" fontId="0" fillId="0" borderId="2" xfId="0" applyBorder="1" applyAlignment="1">
      <alignment horizontal="center" wrapText="1"/>
    </xf>
    <xf numFmtId="0" fontId="0" fillId="0" borderId="13" xfId="0" applyBorder="1" applyAlignment="1"/>
    <xf numFmtId="0" fontId="0" fillId="0" borderId="11" xfId="0" applyBorder="1" applyAlignment="1"/>
    <xf numFmtId="0" fontId="0" fillId="0" borderId="16" xfId="0" applyBorder="1"/>
    <xf numFmtId="0" fontId="0" fillId="0" borderId="17" xfId="0" applyBorder="1"/>
    <xf numFmtId="0" fontId="13" fillId="2" borderId="18" xfId="0" applyFont="1" applyFill="1" applyBorder="1" applyAlignment="1">
      <alignment horizontal="center" vertical="center"/>
    </xf>
    <xf numFmtId="0" fontId="13" fillId="2" borderId="19" xfId="0" applyFont="1" applyFill="1" applyBorder="1" applyAlignment="1">
      <alignment horizontal="center" vertical="center"/>
    </xf>
    <xf numFmtId="0" fontId="13" fillId="2" borderId="20" xfId="0" applyFont="1" applyFill="1" applyBorder="1" applyAlignment="1">
      <alignment horizontal="center" vertical="center"/>
    </xf>
    <xf numFmtId="0" fontId="11" fillId="0" borderId="0" xfId="0" applyFont="1" applyAlignment="1">
      <alignment horizontal="center" vertical="center"/>
    </xf>
  </cellXfs>
  <cellStyles count="5">
    <cellStyle name="Hyperlink" xfId="1" builtinId="8"/>
    <cellStyle name="Normal" xfId="0" builtinId="0"/>
    <cellStyle name="Normal 2" xfId="3" xr:uid="{00000000-0005-0000-0000-000002000000}"/>
    <cellStyle name="Normal 4" xfId="4" xr:uid="{00000000-0005-0000-0000-000003000000}"/>
    <cellStyle name="Percent"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32"/>
  <sheetViews>
    <sheetView tabSelected="1" zoomScaleNormal="100" workbookViewId="0">
      <selection sqref="A1:K1"/>
    </sheetView>
  </sheetViews>
  <sheetFormatPr defaultColWidth="9.21875" defaultRowHeight="15" x14ac:dyDescent="0.25"/>
  <cols>
    <col min="1" max="1" width="4.77734375" style="49" customWidth="1"/>
    <col min="2" max="2" width="20.77734375" style="49" customWidth="1"/>
    <col min="3" max="11" width="15.77734375" style="49" customWidth="1"/>
    <col min="12" max="14" width="9.77734375" style="49" customWidth="1"/>
    <col min="15" max="16384" width="9.21875" style="49"/>
  </cols>
  <sheetData>
    <row r="1" spans="1:11" ht="15" customHeight="1" x14ac:dyDescent="0.25">
      <c r="A1" s="80" t="s">
        <v>7525</v>
      </c>
      <c r="B1" s="71"/>
      <c r="C1" s="71"/>
      <c r="D1" s="71"/>
      <c r="E1" s="71"/>
      <c r="F1" s="71"/>
      <c r="G1" s="71"/>
      <c r="H1" s="71"/>
      <c r="I1" s="71"/>
      <c r="J1" s="71"/>
      <c r="K1" s="72"/>
    </row>
    <row r="2" spans="1:11" ht="15" customHeight="1" x14ac:dyDescent="0.25">
      <c r="A2" s="84" t="s">
        <v>115</v>
      </c>
      <c r="B2" s="71"/>
      <c r="C2" s="71"/>
      <c r="D2" s="71"/>
      <c r="E2" s="71"/>
      <c r="F2" s="71"/>
      <c r="G2" s="71"/>
      <c r="H2" s="71"/>
      <c r="I2" s="71"/>
      <c r="J2" s="71"/>
      <c r="K2" s="72"/>
    </row>
    <row r="3" spans="1:11" ht="45" customHeight="1" x14ac:dyDescent="0.25">
      <c r="A3" s="80" t="s">
        <v>7533</v>
      </c>
      <c r="B3" s="71"/>
      <c r="C3" s="71"/>
      <c r="D3" s="71"/>
      <c r="E3" s="71"/>
      <c r="F3" s="71"/>
      <c r="G3" s="71"/>
      <c r="H3" s="71"/>
      <c r="I3" s="71"/>
      <c r="J3" s="71"/>
      <c r="K3" s="72"/>
    </row>
    <row r="4" spans="1:11" ht="15" customHeight="1" x14ac:dyDescent="0.25">
      <c r="A4" s="50"/>
      <c r="B4" s="51" t="s">
        <v>187</v>
      </c>
      <c r="C4" s="51" t="s">
        <v>186</v>
      </c>
      <c r="D4" s="51" t="s">
        <v>188</v>
      </c>
      <c r="E4" s="51" t="s">
        <v>189</v>
      </c>
      <c r="F4" s="88" t="s">
        <v>190</v>
      </c>
      <c r="G4" s="88"/>
      <c r="H4" s="88"/>
      <c r="I4" s="88"/>
      <c r="J4" s="88" t="s">
        <v>191</v>
      </c>
      <c r="K4" s="88"/>
    </row>
    <row r="5" spans="1:11" ht="15" customHeight="1" x14ac:dyDescent="0.25">
      <c r="A5" s="52">
        <v>1</v>
      </c>
      <c r="B5" s="85" t="s">
        <v>108</v>
      </c>
      <c r="C5" s="76"/>
      <c r="D5" s="86" t="s">
        <v>227</v>
      </c>
      <c r="E5" s="87"/>
      <c r="F5" s="89"/>
      <c r="G5" s="90"/>
      <c r="H5" s="90"/>
      <c r="I5" s="90"/>
      <c r="J5" s="53"/>
      <c r="K5" s="53"/>
    </row>
    <row r="6" spans="1:11" ht="15" customHeight="1" x14ac:dyDescent="0.25">
      <c r="A6" s="52">
        <v>2</v>
      </c>
      <c r="B6" s="54" t="s">
        <v>7527</v>
      </c>
      <c r="C6" s="55" t="s">
        <v>224</v>
      </c>
      <c r="D6" s="55" t="s">
        <v>225</v>
      </c>
      <c r="E6" s="55" t="s">
        <v>0</v>
      </c>
      <c r="F6" s="94" t="s">
        <v>109</v>
      </c>
      <c r="G6" s="95"/>
      <c r="H6" s="95"/>
      <c r="I6" s="96"/>
      <c r="J6" s="81" t="s">
        <v>226</v>
      </c>
      <c r="K6" s="99"/>
    </row>
    <row r="7" spans="1:11" ht="15" customHeight="1" x14ac:dyDescent="0.25">
      <c r="A7" s="52">
        <v>3</v>
      </c>
      <c r="B7" s="57" t="s">
        <v>117</v>
      </c>
      <c r="C7" s="58">
        <v>8745</v>
      </c>
      <c r="D7" s="58" t="s">
        <v>118</v>
      </c>
      <c r="E7" s="58" t="s">
        <v>171</v>
      </c>
      <c r="F7" s="91" t="s">
        <v>216</v>
      </c>
      <c r="G7" s="92"/>
      <c r="H7" s="92"/>
      <c r="I7" s="93"/>
      <c r="J7" s="97" t="s">
        <v>229</v>
      </c>
      <c r="K7" s="98"/>
    </row>
    <row r="8" spans="1:11" ht="15" customHeight="1" x14ac:dyDescent="0.25">
      <c r="A8" s="52">
        <v>4</v>
      </c>
      <c r="B8" s="57" t="s">
        <v>119</v>
      </c>
      <c r="C8" s="58">
        <v>672</v>
      </c>
      <c r="D8" s="58" t="s">
        <v>121</v>
      </c>
      <c r="E8" s="58" t="s">
        <v>110</v>
      </c>
      <c r="F8" s="91" t="s">
        <v>217</v>
      </c>
      <c r="G8" s="92"/>
      <c r="H8" s="92"/>
      <c r="I8" s="93"/>
      <c r="J8" s="97" t="s">
        <v>236</v>
      </c>
      <c r="K8" s="98"/>
    </row>
    <row r="9" spans="1:11" ht="15" customHeight="1" x14ac:dyDescent="0.25">
      <c r="A9" s="52">
        <v>5</v>
      </c>
      <c r="B9" s="57" t="s">
        <v>120</v>
      </c>
      <c r="C9" s="58">
        <v>8900</v>
      </c>
      <c r="D9" s="58" t="s">
        <v>555</v>
      </c>
      <c r="E9" s="58" t="s">
        <v>173</v>
      </c>
      <c r="F9" s="91" t="s">
        <v>155</v>
      </c>
      <c r="G9" s="92"/>
      <c r="H9" s="92"/>
      <c r="I9" s="93"/>
      <c r="J9" s="97" t="s">
        <v>243</v>
      </c>
      <c r="K9" s="98"/>
    </row>
    <row r="10" spans="1:11" ht="15" customHeight="1" x14ac:dyDescent="0.25">
      <c r="A10" s="52" t="s">
        <v>7526</v>
      </c>
      <c r="B10" s="59"/>
      <c r="C10" s="59"/>
      <c r="D10" s="60"/>
      <c r="E10" s="60"/>
      <c r="F10" s="105"/>
      <c r="G10" s="105"/>
      <c r="H10" s="105"/>
      <c r="I10" s="105"/>
      <c r="J10" s="64"/>
    </row>
    <row r="11" spans="1:11" ht="15" customHeight="1" x14ac:dyDescent="0.25">
      <c r="A11" s="61">
        <v>26</v>
      </c>
      <c r="B11" s="57" t="s">
        <v>153</v>
      </c>
      <c r="C11" s="58" t="s">
        <v>212</v>
      </c>
      <c r="D11" s="58" t="s">
        <v>212</v>
      </c>
      <c r="E11" s="58" t="s">
        <v>207</v>
      </c>
      <c r="F11" s="102" t="s">
        <v>214</v>
      </c>
      <c r="G11" s="103"/>
      <c r="H11" s="103"/>
      <c r="I11" s="104"/>
      <c r="J11" s="97" t="s">
        <v>377</v>
      </c>
      <c r="K11" s="98"/>
    </row>
    <row r="12" spans="1:11" ht="60" customHeight="1" x14ac:dyDescent="0.25">
      <c r="A12" s="80" t="s">
        <v>7528</v>
      </c>
      <c r="B12" s="71"/>
      <c r="C12" s="71"/>
      <c r="D12" s="71"/>
      <c r="E12" s="71"/>
      <c r="F12" s="71"/>
      <c r="G12" s="71"/>
      <c r="H12" s="71"/>
      <c r="I12" s="71"/>
      <c r="J12" s="100"/>
      <c r="K12" s="101"/>
    </row>
    <row r="13" spans="1:11" ht="15" customHeight="1" x14ac:dyDescent="0.25">
      <c r="A13" s="80" t="s">
        <v>7529</v>
      </c>
      <c r="B13" s="71"/>
      <c r="C13" s="71"/>
      <c r="D13" s="71"/>
      <c r="E13" s="71"/>
      <c r="F13" s="71"/>
      <c r="G13" s="71"/>
      <c r="H13" s="71"/>
      <c r="I13" s="71"/>
      <c r="J13" s="71"/>
      <c r="K13" s="72"/>
    </row>
    <row r="14" spans="1:11" ht="15" customHeight="1" x14ac:dyDescent="0.25">
      <c r="A14" s="50"/>
      <c r="B14" s="51" t="s">
        <v>187</v>
      </c>
      <c r="C14" s="51" t="s">
        <v>186</v>
      </c>
      <c r="D14" s="51" t="s">
        <v>188</v>
      </c>
      <c r="E14" s="51" t="s">
        <v>189</v>
      </c>
      <c r="F14" s="51" t="s">
        <v>190</v>
      </c>
      <c r="G14" s="51" t="s">
        <v>191</v>
      </c>
      <c r="H14" s="51" t="s">
        <v>192</v>
      </c>
      <c r="I14" s="51" t="s">
        <v>193</v>
      </c>
      <c r="J14" s="51" t="s">
        <v>194</v>
      </c>
      <c r="K14" s="51" t="s">
        <v>195</v>
      </c>
    </row>
    <row r="15" spans="1:11" ht="15" customHeight="1" x14ac:dyDescent="0.25">
      <c r="A15" s="52">
        <v>1</v>
      </c>
      <c r="B15" s="74" t="s">
        <v>0</v>
      </c>
      <c r="C15" s="75" t="s">
        <v>1</v>
      </c>
      <c r="D15" s="74" t="s">
        <v>2</v>
      </c>
      <c r="E15" s="81" t="s">
        <v>3</v>
      </c>
      <c r="F15" s="82"/>
      <c r="G15" s="82"/>
      <c r="H15" s="82"/>
      <c r="I15" s="82"/>
      <c r="J15" s="82"/>
      <c r="K15" s="83"/>
    </row>
    <row r="16" spans="1:11" ht="15" customHeight="1" x14ac:dyDescent="0.25">
      <c r="A16" s="52">
        <v>2</v>
      </c>
      <c r="B16" s="74"/>
      <c r="C16" s="76"/>
      <c r="D16" s="74"/>
      <c r="E16" s="56">
        <v>1</v>
      </c>
      <c r="F16" s="56">
        <v>2</v>
      </c>
      <c r="G16" s="56">
        <v>3</v>
      </c>
      <c r="H16" s="56">
        <v>4</v>
      </c>
      <c r="I16" s="56">
        <v>5</v>
      </c>
      <c r="J16" s="56">
        <v>6</v>
      </c>
      <c r="K16" s="56">
        <v>7</v>
      </c>
    </row>
    <row r="17" spans="1:14" ht="15" customHeight="1" x14ac:dyDescent="0.25">
      <c r="A17" s="52">
        <v>3</v>
      </c>
      <c r="B17" s="62" t="s">
        <v>171</v>
      </c>
      <c r="C17" s="77" t="s">
        <v>4</v>
      </c>
      <c r="D17" s="62" t="s">
        <v>5</v>
      </c>
      <c r="E17" s="65">
        <v>22.128798</v>
      </c>
      <c r="F17" s="65">
        <v>21.94896</v>
      </c>
      <c r="G17" s="65">
        <v>21.907436000000001</v>
      </c>
      <c r="H17" s="65">
        <v>22.150772</v>
      </c>
      <c r="I17" s="66"/>
      <c r="J17" s="66"/>
      <c r="K17" s="66"/>
    </row>
    <row r="18" spans="1:14" ht="15" customHeight="1" x14ac:dyDescent="0.25">
      <c r="A18" s="52">
        <v>4</v>
      </c>
      <c r="B18" s="62" t="s">
        <v>110</v>
      </c>
      <c r="C18" s="78"/>
      <c r="D18" s="62" t="s">
        <v>6</v>
      </c>
      <c r="E18" s="65">
        <v>21.861896999999999</v>
      </c>
      <c r="F18" s="65">
        <v>21.826376</v>
      </c>
      <c r="G18" s="65">
        <v>21.843903999999998</v>
      </c>
      <c r="H18" s="65">
        <v>21.778137000000001</v>
      </c>
      <c r="I18" s="66"/>
      <c r="J18" s="66"/>
      <c r="K18" s="66"/>
    </row>
    <row r="19" spans="1:14" ht="15" customHeight="1" x14ac:dyDescent="0.25">
      <c r="A19" s="52">
        <v>5</v>
      </c>
      <c r="B19" s="62" t="s">
        <v>173</v>
      </c>
      <c r="C19" s="78"/>
      <c r="D19" s="62" t="s">
        <v>7</v>
      </c>
      <c r="E19" s="65">
        <v>25.869139000000001</v>
      </c>
      <c r="F19" s="65">
        <v>25.754017000000001</v>
      </c>
      <c r="G19" s="65">
        <v>25.980741999999999</v>
      </c>
      <c r="H19" s="65">
        <v>25.805439</v>
      </c>
      <c r="I19" s="66"/>
      <c r="J19" s="66"/>
      <c r="K19" s="66"/>
    </row>
    <row r="20" spans="1:14" ht="15" customHeight="1" x14ac:dyDescent="0.25">
      <c r="A20" s="52">
        <v>6</v>
      </c>
      <c r="B20" s="62" t="s">
        <v>174</v>
      </c>
      <c r="C20" s="78"/>
      <c r="D20" s="62" t="s">
        <v>8</v>
      </c>
      <c r="E20" s="65">
        <v>22.611433000000002</v>
      </c>
      <c r="F20" s="65">
        <v>22.649823999999999</v>
      </c>
      <c r="G20" s="65">
        <v>22.678481999999999</v>
      </c>
      <c r="H20" s="65">
        <v>22.76745</v>
      </c>
      <c r="I20" s="66"/>
      <c r="J20" s="66"/>
      <c r="K20" s="66"/>
    </row>
    <row r="21" spans="1:14" ht="15" customHeight="1" x14ac:dyDescent="0.25">
      <c r="A21" s="52">
        <v>7</v>
      </c>
      <c r="B21" s="62" t="s">
        <v>111</v>
      </c>
      <c r="C21" s="78"/>
      <c r="D21" s="62" t="s">
        <v>9</v>
      </c>
      <c r="E21" s="65">
        <v>21.979156</v>
      </c>
      <c r="F21" s="65">
        <v>21.987252999999999</v>
      </c>
      <c r="G21" s="65">
        <v>22.058474</v>
      </c>
      <c r="H21" s="65">
        <v>22.007536000000002</v>
      </c>
      <c r="I21" s="66"/>
      <c r="J21" s="66"/>
      <c r="K21" s="66"/>
    </row>
    <row r="22" spans="1:14" ht="15" customHeight="1" x14ac:dyDescent="0.25">
      <c r="A22" s="52">
        <v>8</v>
      </c>
      <c r="B22" s="62" t="s">
        <v>112</v>
      </c>
      <c r="C22" s="78"/>
      <c r="D22" s="62" t="s">
        <v>10</v>
      </c>
      <c r="E22" s="65">
        <v>22.499538000000001</v>
      </c>
      <c r="F22" s="65">
        <v>22.313023000000001</v>
      </c>
      <c r="G22" s="65">
        <v>22.637781</v>
      </c>
      <c r="H22" s="65">
        <v>22.593005999999999</v>
      </c>
      <c r="I22" s="66"/>
      <c r="J22" s="66"/>
      <c r="K22" s="66"/>
    </row>
    <row r="23" spans="1:14" ht="15" customHeight="1" x14ac:dyDescent="0.25">
      <c r="A23" s="52">
        <v>9</v>
      </c>
      <c r="B23" s="63" t="s">
        <v>175</v>
      </c>
      <c r="C23" s="78"/>
      <c r="D23" s="63" t="s">
        <v>11</v>
      </c>
      <c r="E23" s="67">
        <v>22.91168</v>
      </c>
      <c r="F23" s="67">
        <v>22.979925000000001</v>
      </c>
      <c r="G23" s="67">
        <v>22.996416</v>
      </c>
      <c r="H23" s="67">
        <v>23.052959999999999</v>
      </c>
      <c r="I23" s="68"/>
      <c r="J23" s="68"/>
      <c r="K23" s="68"/>
    </row>
    <row r="24" spans="1:14" ht="60" customHeight="1" x14ac:dyDescent="0.25">
      <c r="A24" s="80" t="s">
        <v>7530</v>
      </c>
      <c r="B24" s="71"/>
      <c r="C24" s="71"/>
      <c r="D24" s="71"/>
      <c r="E24" s="71"/>
      <c r="F24" s="71"/>
      <c r="G24" s="71"/>
      <c r="H24" s="71"/>
      <c r="I24" s="71"/>
      <c r="J24" s="71"/>
      <c r="K24" s="72"/>
    </row>
    <row r="25" spans="1:14" ht="90" customHeight="1" x14ac:dyDescent="0.25">
      <c r="A25" s="80" t="s">
        <v>7534</v>
      </c>
      <c r="B25" s="71"/>
      <c r="C25" s="71"/>
      <c r="D25" s="71"/>
      <c r="E25" s="71"/>
      <c r="F25" s="71"/>
      <c r="G25" s="71"/>
      <c r="H25" s="71"/>
      <c r="I25" s="71"/>
      <c r="J25" s="71"/>
      <c r="K25" s="72"/>
    </row>
    <row r="26" spans="1:14" ht="60" customHeight="1" x14ac:dyDescent="0.25">
      <c r="A26" s="73" t="s">
        <v>7531</v>
      </c>
      <c r="B26" s="71"/>
      <c r="C26" s="71"/>
      <c r="D26" s="71"/>
      <c r="E26" s="71"/>
      <c r="F26" s="71"/>
      <c r="G26" s="71"/>
      <c r="H26" s="71"/>
      <c r="I26" s="71"/>
      <c r="J26" s="71"/>
      <c r="K26" s="72"/>
    </row>
    <row r="27" spans="1:14" s="53" customFormat="1" ht="45" customHeight="1" x14ac:dyDescent="0.25">
      <c r="A27" s="79" t="s">
        <v>7532</v>
      </c>
      <c r="B27" s="71"/>
      <c r="C27" s="71"/>
      <c r="D27" s="71"/>
      <c r="E27" s="71"/>
      <c r="F27" s="71"/>
      <c r="G27" s="71"/>
      <c r="H27" s="71"/>
      <c r="I27" s="71"/>
      <c r="J27" s="71"/>
      <c r="K27" s="72"/>
      <c r="L27" s="49"/>
      <c r="M27" s="49"/>
      <c r="N27" s="49"/>
    </row>
    <row r="28" spans="1:14" s="53" customFormat="1" ht="15" customHeight="1" x14ac:dyDescent="0.25">
      <c r="A28" s="70" t="s">
        <v>7524</v>
      </c>
      <c r="B28" s="71"/>
      <c r="C28" s="71"/>
      <c r="D28" s="71"/>
      <c r="E28" s="71"/>
      <c r="F28" s="71"/>
      <c r="G28" s="71"/>
      <c r="H28" s="71"/>
      <c r="I28" s="71"/>
      <c r="J28" s="71"/>
      <c r="K28" s="72"/>
      <c r="L28" s="49"/>
      <c r="M28" s="49"/>
      <c r="N28" s="49"/>
    </row>
    <row r="29" spans="1:14" ht="15" customHeight="1" x14ac:dyDescent="0.25"/>
    <row r="30" spans="1:14" ht="15" customHeight="1" x14ac:dyDescent="0.25"/>
    <row r="31" spans="1:14" ht="15" customHeight="1" x14ac:dyDescent="0.25"/>
    <row r="32" spans="1:14" ht="15" customHeight="1" x14ac:dyDescent="0.25"/>
  </sheetData>
  <mergeCells count="31">
    <mergeCell ref="A13:K13"/>
    <mergeCell ref="A12:K12"/>
    <mergeCell ref="F11:I11"/>
    <mergeCell ref="F10:I10"/>
    <mergeCell ref="F9:I9"/>
    <mergeCell ref="F8:I8"/>
    <mergeCell ref="F7:I7"/>
    <mergeCell ref="F6:I6"/>
    <mergeCell ref="J11:K11"/>
    <mergeCell ref="J9:K9"/>
    <mergeCell ref="J8:K8"/>
    <mergeCell ref="J7:K7"/>
    <mergeCell ref="J6:K6"/>
    <mergeCell ref="A1:K1"/>
    <mergeCell ref="A2:K2"/>
    <mergeCell ref="A3:K3"/>
    <mergeCell ref="B5:C5"/>
    <mergeCell ref="D5:E5"/>
    <mergeCell ref="F4:I4"/>
    <mergeCell ref="J4:K4"/>
    <mergeCell ref="F5:I5"/>
    <mergeCell ref="A28:K28"/>
    <mergeCell ref="A26:K26"/>
    <mergeCell ref="B15:B16"/>
    <mergeCell ref="C15:C16"/>
    <mergeCell ref="C17:C23"/>
    <mergeCell ref="D15:D16"/>
    <mergeCell ref="A27:K27"/>
    <mergeCell ref="A25:K25"/>
    <mergeCell ref="A24:K24"/>
    <mergeCell ref="E15:K15"/>
  </mergeCells>
  <phoneticPr fontId="5" type="noConversion"/>
  <pageMargins left="0.75" right="0.75" top="1" bottom="1" header="0.5" footer="0.5"/>
  <pageSetup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26"/>
  <sheetViews>
    <sheetView zoomScale="94" workbookViewId="0">
      <selection activeCell="C1" sqref="C1:D1"/>
    </sheetView>
  </sheetViews>
  <sheetFormatPr defaultRowHeight="13.2" x14ac:dyDescent="0.25"/>
  <cols>
    <col min="1" max="1" width="20.77734375" style="12" customWidth="1"/>
    <col min="2" max="4" width="15.77734375" style="12" customWidth="1"/>
    <col min="5" max="5" width="90.77734375" style="13" customWidth="1"/>
    <col min="6" max="6" width="16.77734375" style="5" customWidth="1"/>
    <col min="7" max="7" width="9.21875" style="5"/>
  </cols>
  <sheetData>
    <row r="1" spans="1:6" ht="15" customHeight="1" x14ac:dyDescent="0.25">
      <c r="A1" s="106" t="s">
        <v>108</v>
      </c>
      <c r="B1" s="106"/>
      <c r="C1" s="107" t="s">
        <v>227</v>
      </c>
      <c r="D1" s="108"/>
      <c r="E1" s="31"/>
      <c r="F1" s="32"/>
    </row>
    <row r="2" spans="1:6" ht="15" customHeight="1" x14ac:dyDescent="0.25">
      <c r="A2" s="15" t="s">
        <v>7527</v>
      </c>
      <c r="B2" s="15" t="s">
        <v>224</v>
      </c>
      <c r="C2" s="15" t="s">
        <v>225</v>
      </c>
      <c r="D2" s="15" t="s">
        <v>0</v>
      </c>
      <c r="E2" s="15" t="s">
        <v>109</v>
      </c>
      <c r="F2" s="15" t="s">
        <v>226</v>
      </c>
    </row>
    <row r="3" spans="1:6" ht="15" customHeight="1" x14ac:dyDescent="0.25">
      <c r="A3" s="46" t="s">
        <v>117</v>
      </c>
      <c r="B3" s="47">
        <f>VLOOKUP(MID($C$1,3,2)&amp;":"&amp;D3,'Array Content'!$F$2:$K$1254,2,FALSE)</f>
        <v>8745</v>
      </c>
      <c r="C3" s="47" t="str">
        <f>VLOOKUP(MID($C$1,3,2)&amp;":"&amp;D3,'Array Content'!$F$2:$K$1254,3,FALSE)</f>
        <v>NM_003812</v>
      </c>
      <c r="D3" s="47" t="str">
        <f>VLOOKUP($C$1&amp;":"&amp;LEFT(A3,3),'Array Content'!$C$2:$D$1897,2,FALSE)</f>
        <v>ADAM23</v>
      </c>
      <c r="E3" s="48" t="str">
        <f>VLOOKUP(MID($C$1,3,2)&amp;":"&amp;D3,'Array Content'!$F$2:$K$1254,5,FALSE)</f>
        <v>ADAM metallopeptidase domain 23</v>
      </c>
      <c r="F3" s="47" t="str">
        <f>VLOOKUP(MID($C$1,3,2)&amp;":"&amp;D3,'Array Content'!$F$2:$K$1254,6,FALSE)</f>
        <v>EPHS115452-1A</v>
      </c>
    </row>
    <row r="4" spans="1:6" ht="15" customHeight="1" x14ac:dyDescent="0.25">
      <c r="A4" s="46" t="s">
        <v>119</v>
      </c>
      <c r="B4" s="47">
        <f>VLOOKUP(MID($C$1,3,2)&amp;":"&amp;D4,'Array Content'!$F$2:$K$1254,2,FALSE)</f>
        <v>672</v>
      </c>
      <c r="C4" s="47" t="str">
        <f>VLOOKUP(MID($C$1,3,2)&amp;":"&amp;D4,'Array Content'!$F$2:$K$1254,3,FALSE)</f>
        <v>NM_007294</v>
      </c>
      <c r="D4" s="47" t="str">
        <f>VLOOKUP($C$1&amp;":"&amp;LEFT(A4,3),'Array Content'!$C$2:$D$1897,2,FALSE)</f>
        <v>BRCA1</v>
      </c>
      <c r="E4" s="48" t="str">
        <f>VLOOKUP(MID($C$1,3,2)&amp;":"&amp;D4,'Array Content'!$F$2:$K$1254,5,FALSE)</f>
        <v>Breast cancer 1, early onset</v>
      </c>
      <c r="F4" s="47" t="str">
        <f>VLOOKUP(MID($C$1,3,2)&amp;":"&amp;D4,'Array Content'!$F$2:$K$1254,6,FALSE)</f>
        <v>EPHS115453-1A</v>
      </c>
    </row>
    <row r="5" spans="1:6" ht="15" customHeight="1" x14ac:dyDescent="0.25">
      <c r="A5" s="46" t="s">
        <v>120</v>
      </c>
      <c r="B5" s="47">
        <f>VLOOKUP(MID($C$1,3,2)&amp;":"&amp;D5,'Array Content'!$F$2:$K$1254,2,FALSE)</f>
        <v>8900</v>
      </c>
      <c r="C5" s="47" t="str">
        <f>VLOOKUP(MID($C$1,3,2)&amp;":"&amp;D5,'Array Content'!$F$2:$K$1254,3,FALSE)</f>
        <v>NM_001111047</v>
      </c>
      <c r="D5" s="47" t="str">
        <f>VLOOKUP($C$1&amp;":"&amp;LEFT(A5,3),'Array Content'!$C$2:$D$1897,2,FALSE)</f>
        <v>CCNA1</v>
      </c>
      <c r="E5" s="48" t="str">
        <f>VLOOKUP(MID($C$1,3,2)&amp;":"&amp;D5,'Array Content'!$F$2:$K$1254,5,FALSE)</f>
        <v>Cyclin A1</v>
      </c>
      <c r="F5" s="47" t="str">
        <f>VLOOKUP(MID($C$1,3,2)&amp;":"&amp;D5,'Array Content'!$F$2:$K$1254,6,FALSE)</f>
        <v>EPHS103709-1A</v>
      </c>
    </row>
    <row r="6" spans="1:6" ht="15" customHeight="1" x14ac:dyDescent="0.25">
      <c r="A6" s="46" t="s">
        <v>122</v>
      </c>
      <c r="B6" s="47">
        <f>VLOOKUP(MID($C$1,3,2)&amp;":"&amp;D6,'Array Content'!$F$2:$K$1254,2,FALSE)</f>
        <v>894</v>
      </c>
      <c r="C6" s="47" t="str">
        <f>VLOOKUP(MID($C$1,3,2)&amp;":"&amp;D6,'Array Content'!$F$2:$K$1254,3,FALSE)</f>
        <v>NM_001759</v>
      </c>
      <c r="D6" s="47" t="str">
        <f>VLOOKUP($C$1&amp;":"&amp;LEFT(A6,3),'Array Content'!$C$2:$D$1897,2,FALSE)</f>
        <v>CCND2</v>
      </c>
      <c r="E6" s="48" t="str">
        <f>VLOOKUP(MID($C$1,3,2)&amp;":"&amp;D6,'Array Content'!$F$2:$K$1254,5,FALSE)</f>
        <v>Cyclin D2</v>
      </c>
      <c r="F6" s="47" t="str">
        <f>VLOOKUP(MID($C$1,3,2)&amp;":"&amp;D6,'Array Content'!$F$2:$K$1254,6,FALSE)</f>
        <v>EPHS102902-1A</v>
      </c>
    </row>
    <row r="7" spans="1:6" ht="15" customHeight="1" x14ac:dyDescent="0.25">
      <c r="A7" s="46" t="s">
        <v>123</v>
      </c>
      <c r="B7" s="47">
        <f>VLOOKUP(MID($C$1,3,2)&amp;":"&amp;D7,'Array Content'!$F$2:$K$1254,2,FALSE)</f>
        <v>999</v>
      </c>
      <c r="C7" s="47" t="str">
        <f>VLOOKUP(MID($C$1,3,2)&amp;":"&amp;D7,'Array Content'!$F$2:$K$1254,3,FALSE)</f>
        <v>NM_004360</v>
      </c>
      <c r="D7" s="47" t="str">
        <f>VLOOKUP($C$1&amp;":"&amp;LEFT(A7,3),'Array Content'!$C$2:$D$1897,2,FALSE)</f>
        <v>CDH1</v>
      </c>
      <c r="E7" s="48" t="str">
        <f>VLOOKUP(MID($C$1,3,2)&amp;":"&amp;D7,'Array Content'!$F$2:$K$1254,5,FALSE)</f>
        <v>Cadherin 1, type 1, E-cadherin (epithelial)</v>
      </c>
      <c r="F7" s="47" t="str">
        <f>VLOOKUP(MID($C$1,3,2)&amp;":"&amp;D7,'Array Content'!$F$2:$K$1254,6,FALSE)</f>
        <v>EPHS105415-1A</v>
      </c>
    </row>
    <row r="8" spans="1:6" ht="15" customHeight="1" x14ac:dyDescent="0.25">
      <c r="A8" s="46" t="s">
        <v>125</v>
      </c>
      <c r="B8" s="47">
        <f>VLOOKUP(MID($C$1,3,2)&amp;":"&amp;D8,'Array Content'!$F$2:$K$1254,2,FALSE)</f>
        <v>1012</v>
      </c>
      <c r="C8" s="47" t="str">
        <f>VLOOKUP(MID($C$1,3,2)&amp;":"&amp;D8,'Array Content'!$F$2:$K$1254,3,FALSE)</f>
        <v>NM_001257</v>
      </c>
      <c r="D8" s="47" t="str">
        <f>VLOOKUP($C$1&amp;":"&amp;LEFT(A8,3),'Array Content'!$C$2:$D$1897,2,FALSE)</f>
        <v>CDH13</v>
      </c>
      <c r="E8" s="48" t="str">
        <f>VLOOKUP(MID($C$1,3,2)&amp;":"&amp;D8,'Array Content'!$F$2:$K$1254,5,FALSE)</f>
        <v>Cadherin 13, H-cadherin (heart)</v>
      </c>
      <c r="F8" s="47" t="str">
        <f>VLOOKUP(MID($C$1,3,2)&amp;":"&amp;D8,'Array Content'!$F$2:$K$1254,6,FALSE)</f>
        <v>EPHS105489-1A</v>
      </c>
    </row>
    <row r="9" spans="1:6" ht="15" customHeight="1" x14ac:dyDescent="0.25">
      <c r="A9" s="46" t="s">
        <v>127</v>
      </c>
      <c r="B9" s="47">
        <f>VLOOKUP(MID($C$1,3,2)&amp;":"&amp;D9,'Array Content'!$F$2:$K$1254,2,FALSE)</f>
        <v>1028</v>
      </c>
      <c r="C9" s="47" t="str">
        <f>VLOOKUP(MID($C$1,3,2)&amp;":"&amp;D9,'Array Content'!$F$2:$K$1254,3,FALSE)</f>
        <v>NM_001122631</v>
      </c>
      <c r="D9" s="47" t="str">
        <f>VLOOKUP($C$1&amp;":"&amp;LEFT(A9,3),'Array Content'!$C$2:$D$1897,2,FALSE)</f>
        <v>CDKN1C</v>
      </c>
      <c r="E9" s="48" t="str">
        <f>VLOOKUP(MID($C$1,3,2)&amp;":"&amp;D9,'Array Content'!$F$2:$K$1254,5,FALSE)</f>
        <v>Cyclin-dependent kinase inhibitor 1C (p57, Kip2)</v>
      </c>
      <c r="F9" s="47" t="str">
        <f>VLOOKUP(MID($C$1,3,2)&amp;":"&amp;D9,'Array Content'!$F$2:$K$1254,6,FALSE)</f>
        <v>EPHS102113-1A</v>
      </c>
    </row>
    <row r="10" spans="1:6" ht="15" customHeight="1" x14ac:dyDescent="0.25">
      <c r="A10" s="46" t="s">
        <v>129</v>
      </c>
      <c r="B10" s="47">
        <f>VLOOKUP(MID($C$1,3,2)&amp;":"&amp;D10,'Array Content'!$F$2:$K$1254,2,FALSE)</f>
        <v>1029</v>
      </c>
      <c r="C10" s="47" t="str">
        <f>VLOOKUP(MID($C$1,3,2)&amp;":"&amp;D10,'Array Content'!$F$2:$K$1254,3,FALSE)</f>
        <v>NM_058197</v>
      </c>
      <c r="D10" s="47" t="str">
        <f>VLOOKUP($C$1&amp;":"&amp;LEFT(A10,3),'Array Content'!$C$2:$D$1897,2,FALSE)</f>
        <v>CDKN2A</v>
      </c>
      <c r="E10" s="48" t="str">
        <f>VLOOKUP(MID($C$1,3,2)&amp;":"&amp;D10,'Array Content'!$F$2:$K$1254,5,FALSE)</f>
        <v>Cyclin-dependent kinase inhibitor 2A (melanoma, p16, inhibits CDK4)</v>
      </c>
      <c r="F10" s="47" t="str">
        <f>VLOOKUP(MID($C$1,3,2)&amp;":"&amp;D10,'Array Content'!$F$2:$K$1254,6,FALSE)</f>
        <v>EPHS114256-1A</v>
      </c>
    </row>
    <row r="11" spans="1:6" ht="15" customHeight="1" x14ac:dyDescent="0.25">
      <c r="A11" s="46" t="s">
        <v>130</v>
      </c>
      <c r="B11" s="47">
        <f>VLOOKUP(MID($C$1,3,2)&amp;":"&amp;D11,'Array Content'!$F$2:$K$1254,2,FALSE)</f>
        <v>2099</v>
      </c>
      <c r="C11" s="47" t="str">
        <f>VLOOKUP(MID($C$1,3,2)&amp;":"&amp;D11,'Array Content'!$F$2:$K$1254,3,FALSE)</f>
        <v>NM_000125</v>
      </c>
      <c r="D11" s="47" t="str">
        <f>VLOOKUP($C$1&amp;":"&amp;LEFT(A11,3),'Array Content'!$C$2:$D$1897,2,FALSE)</f>
        <v>ESR1</v>
      </c>
      <c r="E11" s="48" t="str">
        <f>VLOOKUP(MID($C$1,3,2)&amp;":"&amp;D11,'Array Content'!$F$2:$K$1254,5,FALSE)</f>
        <v>Estrogen receptor 1</v>
      </c>
      <c r="F11" s="47" t="str">
        <f>VLOOKUP(MID($C$1,3,2)&amp;":"&amp;D11,'Array Content'!$F$2:$K$1254,6,FALSE)</f>
        <v>EPHS112843-1A</v>
      </c>
    </row>
    <row r="12" spans="1:6" ht="15" customHeight="1" x14ac:dyDescent="0.25">
      <c r="A12" s="46" t="s">
        <v>131</v>
      </c>
      <c r="B12" s="47">
        <f>VLOOKUP(MID($C$1,3,2)&amp;":"&amp;D12,'Array Content'!$F$2:$K$1254,2,FALSE)</f>
        <v>2950</v>
      </c>
      <c r="C12" s="47" t="str">
        <f>VLOOKUP(MID($C$1,3,2)&amp;":"&amp;D12,'Array Content'!$F$2:$K$1254,3,FALSE)</f>
        <v>NM_000852</v>
      </c>
      <c r="D12" s="47" t="str">
        <f>VLOOKUP($C$1&amp;":"&amp;LEFT(A12,3),'Array Content'!$C$2:$D$1897,2,FALSE)</f>
        <v>GSTP1</v>
      </c>
      <c r="E12" s="48" t="str">
        <f>VLOOKUP(MID($C$1,3,2)&amp;":"&amp;D12,'Array Content'!$F$2:$K$1254,5,FALSE)</f>
        <v>Glutathione S-transferase pi 1</v>
      </c>
      <c r="F12" s="47" t="str">
        <f>VLOOKUP(MID($C$1,3,2)&amp;":"&amp;D12,'Array Content'!$F$2:$K$1254,6,FALSE)</f>
        <v>EPHS102559-1A</v>
      </c>
    </row>
    <row r="13" spans="1:6" ht="15" customHeight="1" x14ac:dyDescent="0.25">
      <c r="A13" s="46" t="s">
        <v>133</v>
      </c>
      <c r="B13" s="47">
        <f>VLOOKUP(MID($C$1,3,2)&amp;":"&amp;D13,'Array Content'!$F$2:$K$1254,2,FALSE)</f>
        <v>3090</v>
      </c>
      <c r="C13" s="47" t="str">
        <f>VLOOKUP(MID($C$1,3,2)&amp;":"&amp;D13,'Array Content'!$F$2:$K$1254,3,FALSE)</f>
        <v>NM_006497</v>
      </c>
      <c r="D13" s="47" t="str">
        <f>VLOOKUP($C$1&amp;":"&amp;LEFT(A13,3),'Array Content'!$C$2:$D$1897,2,FALSE)</f>
        <v>HIC1</v>
      </c>
      <c r="E13" s="48" t="str">
        <f>VLOOKUP(MID($C$1,3,2)&amp;":"&amp;D13,'Array Content'!$F$2:$K$1254,5,FALSE)</f>
        <v>Hypermethylated in cancer 1</v>
      </c>
      <c r="F13" s="47" t="str">
        <f>VLOOKUP(MID($C$1,3,2)&amp;":"&amp;D13,'Array Content'!$F$2:$K$1254,6,FALSE)</f>
        <v>EPHS105614-1A</v>
      </c>
    </row>
    <row r="14" spans="1:6" ht="15" customHeight="1" x14ac:dyDescent="0.25">
      <c r="A14" s="46" t="s">
        <v>135</v>
      </c>
      <c r="B14" s="47">
        <f>VLOOKUP(MID($C$1,3,2)&amp;":"&amp;D14,'Array Content'!$F$2:$K$1254,2,FALSE)</f>
        <v>4255</v>
      </c>
      <c r="C14" s="47" t="str">
        <f>VLOOKUP(MID($C$1,3,2)&amp;":"&amp;D14,'Array Content'!$F$2:$K$1254,3,FALSE)</f>
        <v>NM_002412</v>
      </c>
      <c r="D14" s="47" t="str">
        <f>VLOOKUP($C$1&amp;":"&amp;LEFT(A14,3),'Array Content'!$C$2:$D$1897,2,FALSE)</f>
        <v>MGMT</v>
      </c>
      <c r="E14" s="48" t="str">
        <f>VLOOKUP(MID($C$1,3,2)&amp;":"&amp;D14,'Array Content'!$F$2:$K$1254,5,FALSE)</f>
        <v>O-6-methylguanine-DNA methyltransferase</v>
      </c>
      <c r="F14" s="47" t="str">
        <f>VLOOKUP(MID($C$1,3,2)&amp;":"&amp;D14,'Array Content'!$F$2:$K$1254,6,FALSE)</f>
        <v>EPHS102002-1A</v>
      </c>
    </row>
    <row r="15" spans="1:6" ht="15" customHeight="1" x14ac:dyDescent="0.25">
      <c r="A15" s="46" t="s">
        <v>137</v>
      </c>
      <c r="B15" s="47">
        <f>VLOOKUP(MID($C$1,3,2)&amp;":"&amp;D15,'Array Content'!$F$2:$K$1254,2,FALSE)</f>
        <v>7799</v>
      </c>
      <c r="C15" s="47" t="str">
        <f>VLOOKUP(MID($C$1,3,2)&amp;":"&amp;D15,'Array Content'!$F$2:$K$1254,3,FALSE)</f>
        <v>NM_001135610</v>
      </c>
      <c r="D15" s="47" t="str">
        <f>VLOOKUP($C$1&amp;":"&amp;LEFT(A15,3),'Array Content'!$C$2:$D$1897,2,FALSE)</f>
        <v>PRDM2</v>
      </c>
      <c r="E15" s="48" t="str">
        <f>VLOOKUP(MID($C$1,3,2)&amp;":"&amp;D15,'Array Content'!$F$2:$K$1254,5,FALSE)</f>
        <v>PR domain containing 2, with ZNF domain</v>
      </c>
      <c r="F15" s="47" t="str">
        <f>VLOOKUP(MID($C$1,3,2)&amp;":"&amp;D15,'Array Content'!$F$2:$K$1254,6,FALSE)</f>
        <v>EPHS100172-1A</v>
      </c>
    </row>
    <row r="16" spans="1:6" ht="15" customHeight="1" x14ac:dyDescent="0.25">
      <c r="A16" s="46" t="s">
        <v>139</v>
      </c>
      <c r="B16" s="47">
        <f>VLOOKUP(MID($C$1,3,2)&amp;":"&amp;D16,'Array Content'!$F$2:$K$1254,2,FALSE)</f>
        <v>5728</v>
      </c>
      <c r="C16" s="47" t="str">
        <f>VLOOKUP(MID($C$1,3,2)&amp;":"&amp;D16,'Array Content'!$F$2:$K$1254,3,FALSE)</f>
        <v>NM_001126049</v>
      </c>
      <c r="D16" s="47" t="str">
        <f>VLOOKUP($C$1&amp;":"&amp;LEFT(A16,3),'Array Content'!$C$2:$D$1897,2,FALSE)</f>
        <v>PTEN</v>
      </c>
      <c r="E16" s="48" t="str">
        <f>VLOOKUP(MID($C$1,3,2)&amp;":"&amp;D16,'Array Content'!$F$2:$K$1254,5,FALSE)</f>
        <v>Phosphatase and tensin homolog</v>
      </c>
      <c r="F16" s="47" t="str">
        <f>VLOOKUP(MID($C$1,3,2)&amp;":"&amp;D16,'Array Content'!$F$2:$K$1254,6,FALSE)</f>
        <v>EPHS101755-1A</v>
      </c>
    </row>
    <row r="17" spans="1:6" ht="15" customHeight="1" x14ac:dyDescent="0.25">
      <c r="A17" s="46" t="s">
        <v>140</v>
      </c>
      <c r="B17" s="47">
        <f>VLOOKUP(MID($C$1,3,2)&amp;":"&amp;D17,'Array Content'!$F$2:$K$1254,2,FALSE)</f>
        <v>5743</v>
      </c>
      <c r="C17" s="47" t="str">
        <f>VLOOKUP(MID($C$1,3,2)&amp;":"&amp;D17,'Array Content'!$F$2:$K$1254,3,FALSE)</f>
        <v>NM_000963</v>
      </c>
      <c r="D17" s="47" t="str">
        <f>VLOOKUP($C$1&amp;":"&amp;LEFT(A17,3),'Array Content'!$C$2:$D$1897,2,FALSE)</f>
        <v>PTGS2</v>
      </c>
      <c r="E17" s="48" t="str">
        <f>VLOOKUP(MID($C$1,3,2)&amp;":"&amp;D17,'Array Content'!$F$2:$K$1254,5,FALSE)</f>
        <v>Prostaglandin-endoperoxide synthase 2 (prostaglandin G/H synthase and cyclooxygenase)</v>
      </c>
      <c r="F17" s="47" t="str">
        <f>VLOOKUP(MID($C$1,3,2)&amp;":"&amp;D17,'Array Content'!$F$2:$K$1254,6,FALSE)</f>
        <v>EPHS101148-1A</v>
      </c>
    </row>
    <row r="18" spans="1:6" ht="15" customHeight="1" x14ac:dyDescent="0.25">
      <c r="A18" s="46" t="s">
        <v>141</v>
      </c>
      <c r="B18" s="47">
        <f>VLOOKUP(MID($C$1,3,2)&amp;":"&amp;D18,'Array Content'!$F$2:$K$1254,2,FALSE)</f>
        <v>29108</v>
      </c>
      <c r="C18" s="47" t="str">
        <f>VLOOKUP(MID($C$1,3,2)&amp;":"&amp;D18,'Array Content'!$F$2:$K$1254,3,FALSE)</f>
        <v>NM_145182</v>
      </c>
      <c r="D18" s="47" t="str">
        <f>VLOOKUP($C$1&amp;":"&amp;LEFT(A18,3),'Array Content'!$C$2:$D$1897,2,FALSE)</f>
        <v>PYCARD</v>
      </c>
      <c r="E18" s="48" t="str">
        <f>VLOOKUP(MID($C$1,3,2)&amp;":"&amp;D18,'Array Content'!$F$2:$K$1254,5,FALSE)</f>
        <v>PYD and CARD domain containing</v>
      </c>
      <c r="F18" s="47" t="str">
        <f>VLOOKUP(MID($C$1,3,2)&amp;":"&amp;D18,'Array Content'!$F$2:$K$1254,6,FALSE)</f>
        <v>EPHS105246-1A</v>
      </c>
    </row>
    <row r="19" spans="1:6" ht="15" customHeight="1" x14ac:dyDescent="0.25">
      <c r="A19" s="46" t="s">
        <v>143</v>
      </c>
      <c r="B19" s="47">
        <f>VLOOKUP(MID($C$1,3,2)&amp;":"&amp;D19,'Array Content'!$F$2:$K$1254,2,FALSE)</f>
        <v>11186</v>
      </c>
      <c r="C19" s="47" t="str">
        <f>VLOOKUP(MID($C$1,3,2)&amp;":"&amp;D19,'Array Content'!$F$2:$K$1254,3,FALSE)</f>
        <v>NM_170714</v>
      </c>
      <c r="D19" s="47" t="str">
        <f>VLOOKUP($C$1&amp;":"&amp;LEFT(A19,3),'Array Content'!$C$2:$D$1897,2,FALSE)</f>
        <v>RASSF1</v>
      </c>
      <c r="E19" s="48" t="str">
        <f>VLOOKUP(MID($C$1,3,2)&amp;":"&amp;D19,'Array Content'!$F$2:$K$1254,5,FALSE)</f>
        <v>Ras association (RalGDS/AF-6) domain family member 1</v>
      </c>
      <c r="F19" s="47" t="str">
        <f>VLOOKUP(MID($C$1,3,2)&amp;":"&amp;D19,'Array Content'!$F$2:$K$1254,6,FALSE)</f>
        <v>EPHS110289-1A</v>
      </c>
    </row>
    <row r="20" spans="1:6" ht="15" customHeight="1" x14ac:dyDescent="0.25">
      <c r="A20" s="46" t="s">
        <v>144</v>
      </c>
      <c r="B20" s="47">
        <f>VLOOKUP(MID($C$1,3,2)&amp;":"&amp;D20,'Array Content'!$F$2:$K$1254,2,FALSE)</f>
        <v>2810</v>
      </c>
      <c r="C20" s="47" t="str">
        <f>VLOOKUP(MID($C$1,3,2)&amp;":"&amp;D20,'Array Content'!$F$2:$K$1254,3,FALSE)</f>
        <v>NM_006142</v>
      </c>
      <c r="D20" s="47" t="str">
        <f>VLOOKUP($C$1&amp;":"&amp;LEFT(A20,3),'Array Content'!$C$2:$D$1897,2,FALSE)</f>
        <v>SFN</v>
      </c>
      <c r="E20" s="48" t="str">
        <f>VLOOKUP(MID($C$1,3,2)&amp;":"&amp;D20,'Array Content'!$F$2:$K$1254,5,FALSE)</f>
        <v>Stratifin</v>
      </c>
      <c r="F20" s="47" t="str">
        <f>VLOOKUP(MID($C$1,3,2)&amp;":"&amp;D20,'Array Content'!$F$2:$K$1254,6,FALSE)</f>
        <v>EPHS100302-1A</v>
      </c>
    </row>
    <row r="21" spans="1:6" ht="15" customHeight="1" x14ac:dyDescent="0.25">
      <c r="A21" s="46" t="s">
        <v>145</v>
      </c>
      <c r="B21" s="47">
        <f>VLOOKUP(MID($C$1,3,2)&amp;":"&amp;D21,'Array Content'!$F$2:$K$1254,2,FALSE)</f>
        <v>9353</v>
      </c>
      <c r="C21" s="47" t="str">
        <f>VLOOKUP(MID($C$1,3,2)&amp;":"&amp;D21,'Array Content'!$F$2:$K$1254,3,FALSE)</f>
        <v>NM_004787</v>
      </c>
      <c r="D21" s="47" t="str">
        <f>VLOOKUP($C$1&amp;":"&amp;LEFT(A21,3),'Array Content'!$C$2:$D$1897,2,FALSE)</f>
        <v>SLIT2</v>
      </c>
      <c r="E21" s="48" t="str">
        <f>VLOOKUP(MID($C$1,3,2)&amp;":"&amp;D21,'Array Content'!$F$2:$K$1254,5,FALSE)</f>
        <v>Slit homolog 2 (Drosophila)</v>
      </c>
      <c r="F21" s="47" t="str">
        <f>VLOOKUP(MID($C$1,3,2)&amp;":"&amp;D21,'Array Content'!$F$2:$K$1254,6,FALSE)</f>
        <v>EPHS110948-1A</v>
      </c>
    </row>
    <row r="22" spans="1:6" ht="15" customHeight="1" x14ac:dyDescent="0.25">
      <c r="A22" s="46" t="s">
        <v>147</v>
      </c>
      <c r="B22" s="47">
        <f>VLOOKUP(MID($C$1,3,2)&amp;":"&amp;D22,'Array Content'!$F$2:$K$1254,2,FALSE)</f>
        <v>7057</v>
      </c>
      <c r="C22" s="47" t="str">
        <f>VLOOKUP(MID($C$1,3,2)&amp;":"&amp;D22,'Array Content'!$F$2:$K$1254,3,FALSE)</f>
        <v>NM_003246</v>
      </c>
      <c r="D22" s="47" t="str">
        <f>VLOOKUP($C$1&amp;":"&amp;LEFT(A22,3),'Array Content'!$C$2:$D$1897,2,FALSE)</f>
        <v>THBS1</v>
      </c>
      <c r="E22" s="48" t="str">
        <f>VLOOKUP(MID($C$1,3,2)&amp;":"&amp;D22,'Array Content'!$F$2:$K$1254,5,FALSE)</f>
        <v>Thrombospondin 1</v>
      </c>
      <c r="F22" s="47" t="str">
        <f>VLOOKUP(MID($C$1,3,2)&amp;":"&amp;D22,'Array Content'!$F$2:$K$1254,6,FALSE)</f>
        <v>EPHS104439-1A</v>
      </c>
    </row>
    <row r="23" spans="1:6" ht="15" customHeight="1" x14ac:dyDescent="0.25">
      <c r="A23" s="46" t="s">
        <v>149</v>
      </c>
      <c r="B23" s="47">
        <f>VLOOKUP(MID($C$1,3,2)&amp;":"&amp;D23,'Array Content'!$F$2:$K$1254,2,FALSE)</f>
        <v>8794</v>
      </c>
      <c r="C23" s="47" t="str">
        <f>VLOOKUP(MID($C$1,3,2)&amp;":"&amp;D23,'Array Content'!$F$2:$K$1254,3,FALSE)</f>
        <v>NM_003841</v>
      </c>
      <c r="D23" s="47" t="str">
        <f>VLOOKUP($C$1&amp;":"&amp;LEFT(A23,3),'Array Content'!$C$2:$D$1897,2,FALSE)</f>
        <v>TNFRSF10C</v>
      </c>
      <c r="E23" s="48" t="str">
        <f>VLOOKUP(MID($C$1,3,2)&amp;":"&amp;D23,'Array Content'!$F$2:$K$1254,5,FALSE)</f>
        <v>Tumor necrosis factor receptor superfamily, member 10c, decoy without an intracellular domain</v>
      </c>
      <c r="F23" s="47" t="str">
        <f>VLOOKUP(MID($C$1,3,2)&amp;":"&amp;D23,'Array Content'!$F$2:$K$1254,6,FALSE)</f>
        <v>EPHS113707-1A</v>
      </c>
    </row>
    <row r="24" spans="1:6" ht="15" customHeight="1" x14ac:dyDescent="0.25">
      <c r="A24" s="46" t="s">
        <v>151</v>
      </c>
      <c r="B24" s="47">
        <f>VLOOKUP(MID($C$1,3,2)&amp;":"&amp;D24,'Array Content'!$F$2:$K$1254,2,FALSE)</f>
        <v>7161</v>
      </c>
      <c r="C24" s="47" t="str">
        <f>VLOOKUP(MID($C$1,3,2)&amp;":"&amp;D24,'Array Content'!$F$2:$K$1254,3,FALSE)</f>
        <v>NM_005427</v>
      </c>
      <c r="D24" s="47" t="str">
        <f>VLOOKUP($C$1&amp;":"&amp;LEFT(A24,3),'Array Content'!$C$2:$D$1897,2,FALSE)</f>
        <v>TP73</v>
      </c>
      <c r="E24" s="48" t="str">
        <f>VLOOKUP(MID($C$1,3,2)&amp;":"&amp;D24,'Array Content'!$F$2:$K$1254,5,FALSE)</f>
        <v>Tumor protein p73</v>
      </c>
      <c r="F24" s="47" t="str">
        <f>VLOOKUP(MID($C$1,3,2)&amp;":"&amp;D24,'Array Content'!$F$2:$K$1254,6,FALSE)</f>
        <v>EPHS100082-1A</v>
      </c>
    </row>
    <row r="25" spans="1:6" ht="15" customHeight="1" x14ac:dyDescent="0.25">
      <c r="A25" s="46" t="s">
        <v>152</v>
      </c>
      <c r="B25" s="47" t="str">
        <f>VLOOKUP(MID($C$1,3,2)&amp;":"&amp;D25,'Array Content'!$F$2:$K$1254,2,FALSE)</f>
        <v>N/A</v>
      </c>
      <c r="C25" s="47" t="str">
        <f>VLOOKUP(MID($C$1,3,2)&amp;":"&amp;D25,'Array Content'!$F$2:$K$1254,3,FALSE)</f>
        <v>N/A</v>
      </c>
      <c r="D25" s="47" t="str">
        <f>VLOOKUP($C$1&amp;":"&amp;LEFT(A25,3),'Array Content'!$C$2:$D$1897,2,FALSE)</f>
        <v>SEC</v>
      </c>
      <c r="E25" s="48" t="str">
        <f>VLOOKUP(MID($C$1,3,2)&amp;":"&amp;D25,'Array Content'!$F$2:$K$1254,5,FALSE)</f>
        <v>Methylation-Sensitive Enzyme Control</v>
      </c>
      <c r="F25" s="47" t="str">
        <f>VLOOKUP(MID($C$1,3,2)&amp;":"&amp;D25,'Array Content'!$F$2:$K$1254,6,FALSE)</f>
        <v>EPHS115451-1A</v>
      </c>
    </row>
    <row r="26" spans="1:6" ht="15" customHeight="1" x14ac:dyDescent="0.25">
      <c r="A26" s="46" t="s">
        <v>153</v>
      </c>
      <c r="B26" s="47" t="str">
        <f>VLOOKUP(MID($C$1,3,2)&amp;":"&amp;D26,'Array Content'!$F$2:$K$1254,2,FALSE)</f>
        <v>N/A</v>
      </c>
      <c r="C26" s="47" t="str">
        <f>VLOOKUP(MID($C$1,3,2)&amp;":"&amp;D26,'Array Content'!$F$2:$K$1254,3,FALSE)</f>
        <v>N/A</v>
      </c>
      <c r="D26" s="47" t="str">
        <f>VLOOKUP($C$1&amp;":"&amp;LEFT(A26,3),'Array Content'!$C$2:$D$1897,2,FALSE)</f>
        <v>DEC</v>
      </c>
      <c r="E26" s="48" t="str">
        <f>VLOOKUP(MID($C$1,3,2)&amp;":"&amp;D26,'Array Content'!$F$2:$K$1254,5,FALSE)</f>
        <v>Methylation-Dependent Enzyme Control</v>
      </c>
      <c r="F26" s="47" t="str">
        <f>VLOOKUP(MID($C$1,3,2)&amp;":"&amp;D26,'Array Content'!$F$2:$K$1254,6,FALSE)</f>
        <v>EPHS115450-1A</v>
      </c>
    </row>
  </sheetData>
  <mergeCells count="2">
    <mergeCell ref="A1:B1"/>
    <mergeCell ref="C1:D1"/>
  </mergeCells>
  <phoneticPr fontId="5" type="noConversion"/>
  <pageMargins left="0.75" right="0.75" top="1" bottom="1" header="0.5" footer="0.5"/>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'Array Content'!$A$2:$A$80</xm:f>
          </x14:formula1>
          <xm:sqref>C1:D1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897"/>
  <sheetViews>
    <sheetView workbookViewId="0"/>
  </sheetViews>
  <sheetFormatPr defaultColWidth="7.5546875" defaultRowHeight="15" customHeight="1" x14ac:dyDescent="0.25"/>
  <cols>
    <col min="1" max="1" width="16.21875" style="43" bestFit="1" customWidth="1"/>
    <col min="2" max="2" width="7.5546875" style="43"/>
    <col min="3" max="3" width="21.5546875" style="44" customWidth="1"/>
    <col min="4" max="4" width="14.21875" style="43" customWidth="1"/>
    <col min="5" max="5" width="7.5546875" style="43"/>
    <col min="6" max="6" width="17.21875" style="43" customWidth="1"/>
    <col min="7" max="7" width="15.21875" style="43" customWidth="1"/>
    <col min="8" max="8" width="15.5546875" style="43" customWidth="1"/>
    <col min="9" max="9" width="13.21875" style="43" customWidth="1"/>
    <col min="10" max="10" width="109.21875" style="43" customWidth="1"/>
    <col min="11" max="11" width="16.77734375" style="43" customWidth="1"/>
    <col min="12" max="16384" width="7.5546875" style="43"/>
  </cols>
  <sheetData>
    <row r="1" spans="1:11" s="42" customFormat="1" ht="15" customHeight="1" x14ac:dyDescent="0.25">
      <c r="A1" s="42" t="s">
        <v>222</v>
      </c>
      <c r="C1" s="42" t="s">
        <v>7523</v>
      </c>
      <c r="D1" s="42" t="s">
        <v>0</v>
      </c>
      <c r="F1" s="42" t="s">
        <v>223</v>
      </c>
      <c r="G1" s="42" t="s">
        <v>224</v>
      </c>
      <c r="H1" s="42" t="s">
        <v>225</v>
      </c>
      <c r="I1" s="42" t="s">
        <v>0</v>
      </c>
      <c r="J1" s="42" t="s">
        <v>109</v>
      </c>
      <c r="K1" s="42" t="s">
        <v>226</v>
      </c>
    </row>
    <row r="2" spans="1:11" ht="15" customHeight="1" x14ac:dyDescent="0.25">
      <c r="A2" s="43" t="s">
        <v>227</v>
      </c>
      <c r="C2" s="44" t="s">
        <v>228</v>
      </c>
      <c r="D2" s="43" t="s">
        <v>171</v>
      </c>
      <c r="F2" s="43" t="s">
        <v>230</v>
      </c>
      <c r="G2" s="43">
        <v>100</v>
      </c>
      <c r="H2" s="43" t="s">
        <v>231</v>
      </c>
      <c r="I2" s="43" t="s">
        <v>232</v>
      </c>
      <c r="J2" s="43" t="s">
        <v>233</v>
      </c>
      <c r="K2" s="43" t="s">
        <v>234</v>
      </c>
    </row>
    <row r="3" spans="1:11" ht="15" customHeight="1" x14ac:dyDescent="0.25">
      <c r="A3" s="43" t="s">
        <v>390</v>
      </c>
      <c r="C3" s="44" t="s">
        <v>235</v>
      </c>
      <c r="D3" s="43" t="s">
        <v>110</v>
      </c>
      <c r="F3" s="43" t="s">
        <v>237</v>
      </c>
      <c r="G3" s="43">
        <v>6868</v>
      </c>
      <c r="H3" s="43" t="s">
        <v>238</v>
      </c>
      <c r="I3" s="43" t="s">
        <v>239</v>
      </c>
      <c r="J3" s="43" t="s">
        <v>240</v>
      </c>
      <c r="K3" s="43" t="s">
        <v>241</v>
      </c>
    </row>
    <row r="4" spans="1:11" ht="15" customHeight="1" x14ac:dyDescent="0.25">
      <c r="A4" s="43" t="s">
        <v>556</v>
      </c>
      <c r="C4" s="44" t="s">
        <v>242</v>
      </c>
      <c r="D4" s="43" t="s">
        <v>173</v>
      </c>
      <c r="F4" s="43" t="s">
        <v>244</v>
      </c>
      <c r="G4" s="43">
        <v>8745</v>
      </c>
      <c r="H4" s="43" t="s">
        <v>118</v>
      </c>
      <c r="I4" s="43" t="s">
        <v>171</v>
      </c>
      <c r="J4" s="43" t="s">
        <v>216</v>
      </c>
      <c r="K4" s="43" t="s">
        <v>229</v>
      </c>
    </row>
    <row r="5" spans="1:11" ht="15" customHeight="1" x14ac:dyDescent="0.25">
      <c r="A5" s="43" t="s">
        <v>705</v>
      </c>
      <c r="C5" s="44" t="s">
        <v>245</v>
      </c>
      <c r="D5" s="43" t="s">
        <v>174</v>
      </c>
      <c r="F5" s="43" t="s">
        <v>247</v>
      </c>
      <c r="G5" s="43">
        <v>170692</v>
      </c>
      <c r="H5" s="43" t="s">
        <v>248</v>
      </c>
      <c r="I5" s="43" t="s">
        <v>249</v>
      </c>
      <c r="J5" s="43" t="s">
        <v>250</v>
      </c>
      <c r="K5" s="43" t="s">
        <v>251</v>
      </c>
    </row>
    <row r="6" spans="1:11" ht="15" customHeight="1" x14ac:dyDescent="0.25">
      <c r="A6" s="43" t="s">
        <v>858</v>
      </c>
      <c r="C6" s="44" t="s">
        <v>252</v>
      </c>
      <c r="D6" s="43" t="s">
        <v>111</v>
      </c>
      <c r="F6" s="43" t="s">
        <v>254</v>
      </c>
      <c r="G6" s="43">
        <v>4299</v>
      </c>
      <c r="H6" s="43" t="s">
        <v>255</v>
      </c>
      <c r="I6" s="43" t="s">
        <v>256</v>
      </c>
      <c r="J6" s="43" t="s">
        <v>257</v>
      </c>
      <c r="K6" s="43" t="s">
        <v>258</v>
      </c>
    </row>
    <row r="7" spans="1:11" ht="15" customHeight="1" x14ac:dyDescent="0.25">
      <c r="A7" s="43" t="s">
        <v>1001</v>
      </c>
      <c r="C7" s="44" t="s">
        <v>259</v>
      </c>
      <c r="D7" s="43" t="s">
        <v>112</v>
      </c>
      <c r="F7" s="43" t="s">
        <v>261</v>
      </c>
      <c r="G7" s="43">
        <v>9590</v>
      </c>
      <c r="H7" s="43" t="s">
        <v>262</v>
      </c>
      <c r="I7" s="43" t="s">
        <v>263</v>
      </c>
      <c r="J7" s="43" t="s">
        <v>264</v>
      </c>
      <c r="K7" s="43" t="s">
        <v>265</v>
      </c>
    </row>
    <row r="8" spans="1:11" ht="15" customHeight="1" x14ac:dyDescent="0.25">
      <c r="A8" s="43" t="s">
        <v>1148</v>
      </c>
      <c r="C8" s="44" t="s">
        <v>266</v>
      </c>
      <c r="D8" s="43" t="s">
        <v>175</v>
      </c>
      <c r="F8" s="43" t="s">
        <v>268</v>
      </c>
      <c r="G8" s="43">
        <v>317</v>
      </c>
      <c r="H8" s="43" t="s">
        <v>269</v>
      </c>
      <c r="I8" s="43" t="s">
        <v>270</v>
      </c>
      <c r="J8" s="43" t="s">
        <v>271</v>
      </c>
      <c r="K8" s="43" t="s">
        <v>272</v>
      </c>
    </row>
    <row r="9" spans="1:11" ht="15" customHeight="1" x14ac:dyDescent="0.25">
      <c r="A9" s="43" t="s">
        <v>1301</v>
      </c>
      <c r="C9" s="44" t="s">
        <v>273</v>
      </c>
      <c r="D9" s="43" t="s">
        <v>172</v>
      </c>
      <c r="F9" s="43" t="s">
        <v>275</v>
      </c>
      <c r="G9" s="43">
        <v>320</v>
      </c>
      <c r="H9" s="43" t="s">
        <v>276</v>
      </c>
      <c r="I9" s="43" t="s">
        <v>277</v>
      </c>
      <c r="J9" s="43" t="s">
        <v>278</v>
      </c>
      <c r="K9" s="43" t="s">
        <v>279</v>
      </c>
    </row>
    <row r="10" spans="1:11" ht="15" customHeight="1" x14ac:dyDescent="0.25">
      <c r="A10" s="43" t="s">
        <v>1460</v>
      </c>
      <c r="C10" s="44" t="s">
        <v>280</v>
      </c>
      <c r="D10" s="43" t="s">
        <v>176</v>
      </c>
      <c r="F10" s="43" t="s">
        <v>282</v>
      </c>
      <c r="G10" s="43">
        <v>324</v>
      </c>
      <c r="H10" s="43" t="s">
        <v>283</v>
      </c>
      <c r="I10" s="43" t="s">
        <v>284</v>
      </c>
      <c r="J10" s="43" t="s">
        <v>285</v>
      </c>
      <c r="K10" s="43" t="s">
        <v>286</v>
      </c>
    </row>
    <row r="11" spans="1:11" ht="15" customHeight="1" x14ac:dyDescent="0.25">
      <c r="A11" s="43" t="s">
        <v>1575</v>
      </c>
      <c r="C11" s="44" t="s">
        <v>287</v>
      </c>
      <c r="D11" s="43" t="s">
        <v>113</v>
      </c>
      <c r="F11" s="43" t="s">
        <v>289</v>
      </c>
      <c r="G11" s="43">
        <v>328</v>
      </c>
      <c r="H11" s="43" t="s">
        <v>290</v>
      </c>
      <c r="I11" s="43" t="s">
        <v>291</v>
      </c>
      <c r="J11" s="43" t="s">
        <v>292</v>
      </c>
      <c r="K11" s="43" t="s">
        <v>293</v>
      </c>
    </row>
    <row r="12" spans="1:11" ht="15" customHeight="1" x14ac:dyDescent="0.25">
      <c r="A12" s="43" t="s">
        <v>1736</v>
      </c>
      <c r="C12" s="44" t="s">
        <v>294</v>
      </c>
      <c r="D12" s="43" t="s">
        <v>177</v>
      </c>
      <c r="F12" s="43" t="s">
        <v>296</v>
      </c>
      <c r="G12" s="43">
        <v>351</v>
      </c>
      <c r="H12" s="43" t="s">
        <v>238</v>
      </c>
      <c r="I12" s="43" t="s">
        <v>297</v>
      </c>
      <c r="J12" s="43" t="s">
        <v>298</v>
      </c>
      <c r="K12" s="43" t="s">
        <v>241</v>
      </c>
    </row>
    <row r="13" spans="1:11" ht="15" customHeight="1" x14ac:dyDescent="0.25">
      <c r="A13" s="43" t="s">
        <v>1877</v>
      </c>
      <c r="C13" s="44" t="s">
        <v>299</v>
      </c>
      <c r="D13" s="43" t="s">
        <v>178</v>
      </c>
      <c r="F13" s="43" t="s">
        <v>301</v>
      </c>
      <c r="G13" s="43">
        <v>367</v>
      </c>
      <c r="H13" s="43" t="s">
        <v>302</v>
      </c>
      <c r="I13" s="43" t="s">
        <v>303</v>
      </c>
      <c r="J13" s="43" t="s">
        <v>304</v>
      </c>
      <c r="K13" s="43" t="s">
        <v>305</v>
      </c>
    </row>
    <row r="14" spans="1:11" ht="15" customHeight="1" x14ac:dyDescent="0.25">
      <c r="A14" s="43" t="s">
        <v>2009</v>
      </c>
      <c r="C14" s="44" t="s">
        <v>306</v>
      </c>
      <c r="D14" s="43" t="s">
        <v>179</v>
      </c>
      <c r="F14" s="43" t="s">
        <v>308</v>
      </c>
      <c r="G14" s="43">
        <v>171023</v>
      </c>
      <c r="H14" s="43" t="s">
        <v>309</v>
      </c>
      <c r="I14" s="43" t="s">
        <v>310</v>
      </c>
      <c r="J14" s="43" t="s">
        <v>311</v>
      </c>
      <c r="K14" s="43" t="s">
        <v>312</v>
      </c>
    </row>
    <row r="15" spans="1:11" ht="15" customHeight="1" x14ac:dyDescent="0.25">
      <c r="A15" s="43" t="s">
        <v>2162</v>
      </c>
      <c r="C15" s="44" t="s">
        <v>313</v>
      </c>
      <c r="D15" s="43" t="s">
        <v>180</v>
      </c>
      <c r="F15" s="43" t="s">
        <v>315</v>
      </c>
      <c r="G15" s="43">
        <v>55252</v>
      </c>
      <c r="H15" s="43" t="s">
        <v>316</v>
      </c>
      <c r="I15" s="43" t="s">
        <v>317</v>
      </c>
      <c r="J15" s="43" t="s">
        <v>318</v>
      </c>
      <c r="K15" s="43" t="s">
        <v>319</v>
      </c>
    </row>
    <row r="16" spans="1:11" ht="15" customHeight="1" x14ac:dyDescent="0.25">
      <c r="A16" s="43" t="s">
        <v>2286</v>
      </c>
      <c r="C16" s="44" t="s">
        <v>320</v>
      </c>
      <c r="D16" s="43" t="s">
        <v>181</v>
      </c>
      <c r="F16" s="43" t="s">
        <v>322</v>
      </c>
      <c r="G16" s="43">
        <v>1386</v>
      </c>
      <c r="H16" s="43" t="s">
        <v>323</v>
      </c>
      <c r="I16" s="43" t="s">
        <v>324</v>
      </c>
      <c r="J16" s="43" t="s">
        <v>325</v>
      </c>
      <c r="K16" s="43" t="s">
        <v>326</v>
      </c>
    </row>
    <row r="17" spans="1:11" ht="15" customHeight="1" x14ac:dyDescent="0.25">
      <c r="A17" s="43" t="s">
        <v>2409</v>
      </c>
      <c r="C17" s="44" t="s">
        <v>327</v>
      </c>
      <c r="D17" s="43" t="s">
        <v>114</v>
      </c>
      <c r="F17" s="43" t="s">
        <v>329</v>
      </c>
      <c r="G17" s="43">
        <v>472</v>
      </c>
      <c r="H17" s="43" t="s">
        <v>330</v>
      </c>
      <c r="I17" s="43" t="s">
        <v>331</v>
      </c>
      <c r="J17" s="43" t="s">
        <v>332</v>
      </c>
      <c r="K17" s="43" t="s">
        <v>333</v>
      </c>
    </row>
    <row r="18" spans="1:11" ht="15" customHeight="1" x14ac:dyDescent="0.25">
      <c r="A18" s="43" t="s">
        <v>2520</v>
      </c>
      <c r="C18" s="44" t="s">
        <v>334</v>
      </c>
      <c r="D18" s="43" t="s">
        <v>182</v>
      </c>
      <c r="F18" s="43" t="s">
        <v>336</v>
      </c>
      <c r="G18" s="43">
        <v>26053</v>
      </c>
      <c r="H18" s="43" t="s">
        <v>337</v>
      </c>
      <c r="I18" s="43" t="s">
        <v>338</v>
      </c>
      <c r="J18" s="43" t="s">
        <v>339</v>
      </c>
      <c r="K18" s="43" t="s">
        <v>340</v>
      </c>
    </row>
    <row r="19" spans="1:11" ht="15" customHeight="1" x14ac:dyDescent="0.25">
      <c r="A19" s="43" t="s">
        <v>2623</v>
      </c>
      <c r="C19" s="44" t="s">
        <v>341</v>
      </c>
      <c r="D19" s="43" t="s">
        <v>183</v>
      </c>
      <c r="F19" s="43" t="s">
        <v>343</v>
      </c>
      <c r="G19" s="43">
        <v>551</v>
      </c>
      <c r="H19" s="43" t="s">
        <v>344</v>
      </c>
      <c r="I19" s="43" t="s">
        <v>345</v>
      </c>
      <c r="J19" s="43" t="s">
        <v>346</v>
      </c>
      <c r="K19" s="43" t="s">
        <v>347</v>
      </c>
    </row>
    <row r="20" spans="1:11" ht="15" customHeight="1" x14ac:dyDescent="0.25">
      <c r="A20" s="43" t="s">
        <v>2724</v>
      </c>
      <c r="C20" s="44" t="s">
        <v>348</v>
      </c>
      <c r="D20" s="43" t="s">
        <v>184</v>
      </c>
      <c r="F20" s="43" t="s">
        <v>350</v>
      </c>
      <c r="G20" s="43">
        <v>572</v>
      </c>
      <c r="H20" s="43" t="s">
        <v>351</v>
      </c>
      <c r="I20" s="43" t="s">
        <v>352</v>
      </c>
      <c r="J20" s="43" t="s">
        <v>353</v>
      </c>
      <c r="K20" s="43" t="s">
        <v>354</v>
      </c>
    </row>
    <row r="21" spans="1:11" ht="15" customHeight="1" x14ac:dyDescent="0.25">
      <c r="A21" s="43" t="s">
        <v>2812</v>
      </c>
      <c r="C21" s="44" t="s">
        <v>355</v>
      </c>
      <c r="D21" s="43" t="s">
        <v>185</v>
      </c>
      <c r="F21" s="43" t="s">
        <v>357</v>
      </c>
      <c r="G21" s="43">
        <v>25805</v>
      </c>
      <c r="H21" s="43" t="s">
        <v>358</v>
      </c>
      <c r="I21" s="43" t="s">
        <v>359</v>
      </c>
      <c r="J21" s="43" t="s">
        <v>360</v>
      </c>
      <c r="K21" s="43" t="s">
        <v>361</v>
      </c>
    </row>
    <row r="22" spans="1:11" ht="15" customHeight="1" x14ac:dyDescent="0.25">
      <c r="A22" s="43" t="s">
        <v>2945</v>
      </c>
      <c r="C22" s="44" t="s">
        <v>362</v>
      </c>
      <c r="D22" s="43" t="s">
        <v>221</v>
      </c>
      <c r="F22" s="43" t="s">
        <v>364</v>
      </c>
      <c r="G22" s="43">
        <v>581</v>
      </c>
      <c r="H22" s="43" t="s">
        <v>365</v>
      </c>
      <c r="I22" s="43" t="s">
        <v>366</v>
      </c>
      <c r="J22" s="43" t="s">
        <v>367</v>
      </c>
      <c r="K22" s="43" t="s">
        <v>368</v>
      </c>
    </row>
    <row r="23" spans="1:11" ht="15" customHeight="1" x14ac:dyDescent="0.25">
      <c r="A23" s="43" t="s">
        <v>3078</v>
      </c>
      <c r="C23" s="44" t="s">
        <v>369</v>
      </c>
      <c r="D23" s="43" t="s">
        <v>211</v>
      </c>
      <c r="F23" s="43" t="s">
        <v>371</v>
      </c>
      <c r="G23" s="43">
        <v>8915</v>
      </c>
      <c r="H23" s="43" t="s">
        <v>372</v>
      </c>
      <c r="I23" s="43" t="s">
        <v>373</v>
      </c>
      <c r="J23" s="43" t="s">
        <v>374</v>
      </c>
      <c r="K23" s="43" t="s">
        <v>375</v>
      </c>
    </row>
    <row r="24" spans="1:11" ht="15" customHeight="1" x14ac:dyDescent="0.25">
      <c r="A24" s="43" t="s">
        <v>3212</v>
      </c>
      <c r="C24" s="44" t="s">
        <v>376</v>
      </c>
      <c r="D24" s="43" t="s">
        <v>206</v>
      </c>
      <c r="F24" s="43" t="s">
        <v>378</v>
      </c>
      <c r="G24" s="43">
        <v>10018</v>
      </c>
      <c r="H24" s="43" t="s">
        <v>379</v>
      </c>
      <c r="I24" s="43" t="s">
        <v>380</v>
      </c>
      <c r="J24" s="43" t="s">
        <v>381</v>
      </c>
      <c r="K24" s="43" t="s">
        <v>382</v>
      </c>
    </row>
    <row r="25" spans="1:11" ht="15" customHeight="1" x14ac:dyDescent="0.25">
      <c r="A25" s="43" t="s">
        <v>3345</v>
      </c>
      <c r="C25" s="44" t="s">
        <v>383</v>
      </c>
      <c r="D25" s="43" t="s">
        <v>207</v>
      </c>
      <c r="F25" s="43" t="s">
        <v>385</v>
      </c>
      <c r="G25" s="43">
        <v>602</v>
      </c>
      <c r="H25" s="43" t="s">
        <v>386</v>
      </c>
      <c r="I25" s="43" t="s">
        <v>387</v>
      </c>
      <c r="J25" s="43" t="s">
        <v>388</v>
      </c>
      <c r="K25" s="43" t="s">
        <v>389</v>
      </c>
    </row>
    <row r="26" spans="1:11" ht="15" customHeight="1" x14ac:dyDescent="0.25">
      <c r="A26" s="43" t="s">
        <v>3475</v>
      </c>
      <c r="C26" s="44" t="s">
        <v>391</v>
      </c>
      <c r="D26" s="43" t="s">
        <v>174</v>
      </c>
      <c r="F26" s="43" t="s">
        <v>392</v>
      </c>
      <c r="G26" s="43">
        <v>9774</v>
      </c>
      <c r="H26" s="43" t="s">
        <v>393</v>
      </c>
      <c r="I26" s="43" t="s">
        <v>394</v>
      </c>
      <c r="J26" s="43" t="s">
        <v>395</v>
      </c>
      <c r="K26" s="43" t="s">
        <v>396</v>
      </c>
    </row>
    <row r="27" spans="1:11" ht="15" customHeight="1" x14ac:dyDescent="0.25">
      <c r="A27" s="43" t="s">
        <v>3612</v>
      </c>
      <c r="C27" s="44" t="s">
        <v>397</v>
      </c>
      <c r="D27" s="43" t="s">
        <v>111</v>
      </c>
      <c r="F27" s="43" t="s">
        <v>398</v>
      </c>
      <c r="G27" s="43">
        <v>627</v>
      </c>
      <c r="H27" s="43" t="s">
        <v>399</v>
      </c>
      <c r="I27" s="43" t="s">
        <v>400</v>
      </c>
      <c r="J27" s="43" t="s">
        <v>401</v>
      </c>
      <c r="K27" s="43" t="s">
        <v>402</v>
      </c>
    </row>
    <row r="28" spans="1:11" ht="15" customHeight="1" x14ac:dyDescent="0.25">
      <c r="A28" s="43" t="s">
        <v>3737</v>
      </c>
      <c r="C28" s="44" t="s">
        <v>403</v>
      </c>
      <c r="D28" s="43" t="s">
        <v>112</v>
      </c>
      <c r="F28" s="43" t="s">
        <v>404</v>
      </c>
      <c r="G28" s="43">
        <v>637</v>
      </c>
      <c r="H28" s="43" t="s">
        <v>405</v>
      </c>
      <c r="I28" s="43" t="s">
        <v>406</v>
      </c>
      <c r="J28" s="43" t="s">
        <v>407</v>
      </c>
      <c r="K28" s="43" t="s">
        <v>408</v>
      </c>
    </row>
    <row r="29" spans="1:11" ht="15" customHeight="1" x14ac:dyDescent="0.25">
      <c r="A29" s="43" t="s">
        <v>3868</v>
      </c>
      <c r="C29" s="44" t="s">
        <v>409</v>
      </c>
      <c r="D29" s="43" t="s">
        <v>172</v>
      </c>
      <c r="F29" s="43" t="s">
        <v>410</v>
      </c>
      <c r="G29" s="43">
        <v>638</v>
      </c>
      <c r="H29" s="43" t="s">
        <v>411</v>
      </c>
      <c r="I29" s="43" t="s">
        <v>412</v>
      </c>
      <c r="J29" s="43" t="s">
        <v>413</v>
      </c>
      <c r="K29" s="43" t="s">
        <v>414</v>
      </c>
    </row>
    <row r="30" spans="1:11" ht="15" customHeight="1" x14ac:dyDescent="0.25">
      <c r="A30" s="43" t="s">
        <v>4019</v>
      </c>
      <c r="C30" s="44" t="s">
        <v>415</v>
      </c>
      <c r="D30" s="43" t="s">
        <v>416</v>
      </c>
      <c r="F30" s="43" t="s">
        <v>418</v>
      </c>
      <c r="G30" s="43">
        <v>329</v>
      </c>
      <c r="H30" s="43" t="s">
        <v>419</v>
      </c>
      <c r="I30" s="43" t="s">
        <v>420</v>
      </c>
      <c r="J30" s="43" t="s">
        <v>421</v>
      </c>
      <c r="K30" s="43" t="s">
        <v>422</v>
      </c>
    </row>
    <row r="31" spans="1:11" ht="15" customHeight="1" x14ac:dyDescent="0.25">
      <c r="A31" s="43" t="s">
        <v>4165</v>
      </c>
      <c r="C31" s="44" t="s">
        <v>423</v>
      </c>
      <c r="D31" s="43" t="s">
        <v>424</v>
      </c>
      <c r="F31" s="43" t="s">
        <v>426</v>
      </c>
      <c r="G31" s="43">
        <v>641</v>
      </c>
      <c r="H31" s="43" t="s">
        <v>427</v>
      </c>
      <c r="I31" s="43" t="s">
        <v>428</v>
      </c>
      <c r="J31" s="43" t="s">
        <v>429</v>
      </c>
      <c r="K31" s="43" t="s">
        <v>430</v>
      </c>
    </row>
    <row r="32" spans="1:11" ht="15" customHeight="1" x14ac:dyDescent="0.25">
      <c r="A32" s="43" t="s">
        <v>4308</v>
      </c>
      <c r="C32" s="44" t="s">
        <v>431</v>
      </c>
      <c r="D32" s="43" t="s">
        <v>432</v>
      </c>
      <c r="F32" s="43" t="s">
        <v>434</v>
      </c>
      <c r="G32" s="43">
        <v>650</v>
      </c>
      <c r="H32" s="43" t="s">
        <v>435</v>
      </c>
      <c r="I32" s="43" t="s">
        <v>436</v>
      </c>
      <c r="J32" s="43" t="s">
        <v>437</v>
      </c>
      <c r="K32" s="43" t="s">
        <v>438</v>
      </c>
    </row>
    <row r="33" spans="1:11" ht="15" customHeight="1" x14ac:dyDescent="0.25">
      <c r="A33" s="43" t="s">
        <v>4446</v>
      </c>
      <c r="C33" s="44" t="s">
        <v>439</v>
      </c>
      <c r="D33" s="43" t="s">
        <v>440</v>
      </c>
      <c r="F33" s="43" t="s">
        <v>442</v>
      </c>
      <c r="G33" s="43">
        <v>651</v>
      </c>
      <c r="H33" s="43" t="s">
        <v>443</v>
      </c>
      <c r="I33" s="43" t="s">
        <v>444</v>
      </c>
      <c r="J33" s="43" t="s">
        <v>445</v>
      </c>
      <c r="K33" s="43" t="s">
        <v>446</v>
      </c>
    </row>
    <row r="34" spans="1:11" ht="15" customHeight="1" x14ac:dyDescent="0.25">
      <c r="A34" s="43" t="s">
        <v>4575</v>
      </c>
      <c r="C34" s="44" t="s">
        <v>447</v>
      </c>
      <c r="D34" s="43" t="s">
        <v>448</v>
      </c>
      <c r="F34" s="43" t="s">
        <v>450</v>
      </c>
      <c r="G34" s="43">
        <v>652</v>
      </c>
      <c r="H34" s="43" t="s">
        <v>451</v>
      </c>
      <c r="I34" s="43" t="s">
        <v>452</v>
      </c>
      <c r="J34" s="43" t="s">
        <v>453</v>
      </c>
      <c r="K34" s="43" t="s">
        <v>454</v>
      </c>
    </row>
    <row r="35" spans="1:11" ht="15" customHeight="1" x14ac:dyDescent="0.25">
      <c r="A35" s="43" t="s">
        <v>4703</v>
      </c>
      <c r="C35" s="44" t="s">
        <v>455</v>
      </c>
      <c r="D35" s="43" t="s">
        <v>178</v>
      </c>
      <c r="F35" s="43" t="s">
        <v>456</v>
      </c>
      <c r="G35" s="43">
        <v>654</v>
      </c>
      <c r="H35" s="43" t="s">
        <v>457</v>
      </c>
      <c r="I35" s="43" t="s">
        <v>458</v>
      </c>
      <c r="J35" s="43" t="s">
        <v>459</v>
      </c>
      <c r="K35" s="43" t="s">
        <v>460</v>
      </c>
    </row>
    <row r="36" spans="1:11" ht="15" customHeight="1" x14ac:dyDescent="0.25">
      <c r="A36" s="43" t="s">
        <v>4823</v>
      </c>
      <c r="C36" s="44" t="s">
        <v>461</v>
      </c>
      <c r="D36" s="43" t="s">
        <v>462</v>
      </c>
      <c r="F36" s="43" t="s">
        <v>464</v>
      </c>
      <c r="G36" s="43">
        <v>664</v>
      </c>
      <c r="H36" s="43" t="s">
        <v>465</v>
      </c>
      <c r="I36" s="43" t="s">
        <v>466</v>
      </c>
      <c r="J36" s="43" t="s">
        <v>467</v>
      </c>
      <c r="K36" s="43" t="s">
        <v>468</v>
      </c>
    </row>
    <row r="37" spans="1:11" ht="15" customHeight="1" x14ac:dyDescent="0.25">
      <c r="A37" s="43" t="s">
        <v>4948</v>
      </c>
      <c r="C37" s="44" t="s">
        <v>469</v>
      </c>
      <c r="D37" s="43" t="s">
        <v>470</v>
      </c>
      <c r="F37" s="43" t="s">
        <v>472</v>
      </c>
      <c r="G37" s="43">
        <v>665</v>
      </c>
      <c r="H37" s="43" t="s">
        <v>473</v>
      </c>
      <c r="I37" s="43" t="s">
        <v>474</v>
      </c>
      <c r="J37" s="43" t="s">
        <v>475</v>
      </c>
      <c r="K37" s="43" t="s">
        <v>476</v>
      </c>
    </row>
    <row r="38" spans="1:11" ht="15" customHeight="1" x14ac:dyDescent="0.25">
      <c r="A38" s="43" t="s">
        <v>5071</v>
      </c>
      <c r="C38" s="44" t="s">
        <v>477</v>
      </c>
      <c r="D38" s="43" t="s">
        <v>181</v>
      </c>
      <c r="F38" s="43" t="s">
        <v>478</v>
      </c>
      <c r="G38" s="43">
        <v>672</v>
      </c>
      <c r="H38" s="43" t="s">
        <v>121</v>
      </c>
      <c r="I38" s="43" t="s">
        <v>110</v>
      </c>
      <c r="J38" s="43" t="s">
        <v>217</v>
      </c>
      <c r="K38" s="43" t="s">
        <v>236</v>
      </c>
    </row>
    <row r="39" spans="1:11" ht="15" customHeight="1" x14ac:dyDescent="0.25">
      <c r="A39" s="43" t="s">
        <v>5186</v>
      </c>
      <c r="C39" s="44" t="s">
        <v>479</v>
      </c>
      <c r="D39" s="43" t="s">
        <v>480</v>
      </c>
      <c r="F39" s="43" t="s">
        <v>482</v>
      </c>
      <c r="G39" s="43">
        <v>675</v>
      </c>
      <c r="H39" s="43" t="s">
        <v>483</v>
      </c>
      <c r="I39" s="43" t="s">
        <v>484</v>
      </c>
      <c r="J39" s="43" t="s">
        <v>485</v>
      </c>
      <c r="K39" s="43" t="s">
        <v>486</v>
      </c>
    </row>
    <row r="40" spans="1:11" ht="15" customHeight="1" x14ac:dyDescent="0.25">
      <c r="A40" s="43" t="s">
        <v>5293</v>
      </c>
      <c r="C40" s="44" t="s">
        <v>487</v>
      </c>
      <c r="D40" s="43" t="s">
        <v>182</v>
      </c>
      <c r="F40" s="43" t="s">
        <v>488</v>
      </c>
      <c r="G40" s="43">
        <v>7862</v>
      </c>
      <c r="H40" s="43" t="s">
        <v>489</v>
      </c>
      <c r="I40" s="43" t="s">
        <v>490</v>
      </c>
      <c r="J40" s="43" t="s">
        <v>491</v>
      </c>
      <c r="K40" s="43" t="s">
        <v>492</v>
      </c>
    </row>
    <row r="41" spans="1:11" ht="15" customHeight="1" x14ac:dyDescent="0.25">
      <c r="A41" s="43" t="s">
        <v>5403</v>
      </c>
      <c r="C41" s="44" t="s">
        <v>493</v>
      </c>
      <c r="D41" s="43" t="s">
        <v>494</v>
      </c>
      <c r="F41" s="43" t="s">
        <v>496</v>
      </c>
      <c r="G41" s="43">
        <v>27154</v>
      </c>
      <c r="H41" s="43" t="s">
        <v>497</v>
      </c>
      <c r="I41" s="43" t="s">
        <v>498</v>
      </c>
      <c r="J41" s="43" t="s">
        <v>499</v>
      </c>
      <c r="K41" s="43" t="s">
        <v>500</v>
      </c>
    </row>
    <row r="42" spans="1:11" ht="15" customHeight="1" x14ac:dyDescent="0.25">
      <c r="A42" s="43" t="s">
        <v>5509</v>
      </c>
      <c r="C42" s="44" t="s">
        <v>501</v>
      </c>
      <c r="D42" s="43" t="s">
        <v>502</v>
      </c>
      <c r="F42" s="43" t="s">
        <v>504</v>
      </c>
      <c r="G42" s="43">
        <v>23705</v>
      </c>
      <c r="H42" s="43" t="s">
        <v>505</v>
      </c>
      <c r="I42" s="43" t="s">
        <v>506</v>
      </c>
      <c r="J42" s="43" t="s">
        <v>507</v>
      </c>
      <c r="K42" s="43" t="s">
        <v>508</v>
      </c>
    </row>
    <row r="43" spans="1:11" ht="15" customHeight="1" x14ac:dyDescent="0.25">
      <c r="A43" s="43" t="s">
        <v>5612</v>
      </c>
      <c r="C43" s="44" t="s">
        <v>509</v>
      </c>
      <c r="D43" s="43" t="s">
        <v>183</v>
      </c>
      <c r="F43" s="43" t="s">
        <v>510</v>
      </c>
      <c r="G43" s="43">
        <v>836</v>
      </c>
      <c r="H43" s="43" t="s">
        <v>511</v>
      </c>
      <c r="I43" s="43" t="s">
        <v>512</v>
      </c>
      <c r="J43" s="43" t="s">
        <v>513</v>
      </c>
      <c r="K43" s="43" t="s">
        <v>514</v>
      </c>
    </row>
    <row r="44" spans="1:11" ht="15" customHeight="1" x14ac:dyDescent="0.25">
      <c r="A44" s="43" t="s">
        <v>5719</v>
      </c>
      <c r="C44" s="44" t="s">
        <v>515</v>
      </c>
      <c r="D44" s="43" t="s">
        <v>516</v>
      </c>
      <c r="F44" s="43" t="s">
        <v>518</v>
      </c>
      <c r="G44" s="43">
        <v>842</v>
      </c>
      <c r="H44" s="43" t="s">
        <v>519</v>
      </c>
      <c r="I44" s="43" t="s">
        <v>520</v>
      </c>
      <c r="J44" s="43" t="s">
        <v>521</v>
      </c>
      <c r="K44" s="43" t="s">
        <v>522</v>
      </c>
    </row>
    <row r="45" spans="1:11" ht="15" customHeight="1" x14ac:dyDescent="0.25">
      <c r="A45" s="43" t="s">
        <v>5837</v>
      </c>
      <c r="C45" s="44" t="s">
        <v>523</v>
      </c>
      <c r="D45" s="43" t="s">
        <v>524</v>
      </c>
      <c r="F45" s="43" t="s">
        <v>526</v>
      </c>
      <c r="G45" s="43">
        <v>857</v>
      </c>
      <c r="H45" s="43" t="s">
        <v>527</v>
      </c>
      <c r="I45" s="43" t="s">
        <v>528</v>
      </c>
      <c r="J45" s="43" t="s">
        <v>529</v>
      </c>
      <c r="K45" s="43" t="s">
        <v>530</v>
      </c>
    </row>
    <row r="46" spans="1:11" ht="15" customHeight="1" x14ac:dyDescent="0.25">
      <c r="A46" s="43" t="s">
        <v>5948</v>
      </c>
      <c r="C46" s="44" t="s">
        <v>531</v>
      </c>
      <c r="D46" s="43" t="s">
        <v>532</v>
      </c>
      <c r="F46" s="43" t="s">
        <v>534</v>
      </c>
      <c r="G46" s="43">
        <v>84733</v>
      </c>
      <c r="H46" s="43" t="s">
        <v>535</v>
      </c>
      <c r="I46" s="43" t="s">
        <v>536</v>
      </c>
      <c r="J46" s="43" t="s">
        <v>537</v>
      </c>
      <c r="K46" s="43" t="s">
        <v>538</v>
      </c>
    </row>
    <row r="47" spans="1:11" ht="15" customHeight="1" x14ac:dyDescent="0.25">
      <c r="A47" s="43" t="s">
        <v>6058</v>
      </c>
      <c r="C47" s="44" t="s">
        <v>539</v>
      </c>
      <c r="D47" s="43" t="s">
        <v>540</v>
      </c>
      <c r="F47" s="43" t="s">
        <v>542</v>
      </c>
      <c r="G47" s="43">
        <v>8535</v>
      </c>
      <c r="H47" s="43" t="s">
        <v>543</v>
      </c>
      <c r="I47" s="43" t="s">
        <v>544</v>
      </c>
      <c r="J47" s="43" t="s">
        <v>545</v>
      </c>
      <c r="K47" s="43" t="s">
        <v>546</v>
      </c>
    </row>
    <row r="48" spans="1:11" ht="15" customHeight="1" x14ac:dyDescent="0.25">
      <c r="A48" s="43" t="s">
        <v>6171</v>
      </c>
      <c r="C48" s="44" t="s">
        <v>547</v>
      </c>
      <c r="D48" s="43" t="s">
        <v>206</v>
      </c>
      <c r="F48" s="43" t="s">
        <v>548</v>
      </c>
      <c r="G48" s="43">
        <v>6370</v>
      </c>
      <c r="H48" s="43" t="s">
        <v>549</v>
      </c>
      <c r="I48" s="43" t="s">
        <v>550</v>
      </c>
      <c r="J48" s="43" t="s">
        <v>551</v>
      </c>
      <c r="K48" s="43" t="s">
        <v>552</v>
      </c>
    </row>
    <row r="49" spans="1:11" ht="15" customHeight="1" x14ac:dyDescent="0.25">
      <c r="A49" s="43" t="s">
        <v>6283</v>
      </c>
      <c r="C49" s="44" t="s">
        <v>553</v>
      </c>
      <c r="D49" s="43" t="s">
        <v>207</v>
      </c>
      <c r="F49" s="43" t="s">
        <v>554</v>
      </c>
      <c r="G49" s="43">
        <v>8900</v>
      </c>
      <c r="H49" s="43" t="s">
        <v>555</v>
      </c>
      <c r="I49" s="43" t="s">
        <v>173</v>
      </c>
      <c r="J49" s="43" t="s">
        <v>155</v>
      </c>
      <c r="K49" s="43" t="s">
        <v>243</v>
      </c>
    </row>
    <row r="50" spans="1:11" ht="15" customHeight="1" x14ac:dyDescent="0.25">
      <c r="A50" s="43" t="s">
        <v>6395</v>
      </c>
      <c r="C50" s="44" t="s">
        <v>557</v>
      </c>
      <c r="D50" s="43" t="s">
        <v>174</v>
      </c>
      <c r="F50" s="43" t="s">
        <v>558</v>
      </c>
      <c r="G50" s="43">
        <v>891</v>
      </c>
      <c r="H50" s="43" t="s">
        <v>559</v>
      </c>
      <c r="I50" s="43" t="s">
        <v>560</v>
      </c>
      <c r="J50" s="43" t="s">
        <v>561</v>
      </c>
      <c r="K50" s="43" t="s">
        <v>562</v>
      </c>
    </row>
    <row r="51" spans="1:11" ht="15" customHeight="1" x14ac:dyDescent="0.25">
      <c r="A51" s="43" t="s">
        <v>6504</v>
      </c>
      <c r="C51" s="44" t="s">
        <v>563</v>
      </c>
      <c r="D51" s="43" t="s">
        <v>111</v>
      </c>
      <c r="F51" s="43" t="s">
        <v>564</v>
      </c>
      <c r="G51" s="43">
        <v>595</v>
      </c>
      <c r="H51" s="43" t="s">
        <v>565</v>
      </c>
      <c r="I51" s="43" t="s">
        <v>566</v>
      </c>
      <c r="J51" s="43" t="s">
        <v>567</v>
      </c>
      <c r="K51" s="43" t="s">
        <v>568</v>
      </c>
    </row>
    <row r="52" spans="1:11" ht="15" customHeight="1" x14ac:dyDescent="0.25">
      <c r="A52" s="43" t="s">
        <v>6618</v>
      </c>
      <c r="C52" s="44" t="s">
        <v>569</v>
      </c>
      <c r="D52" s="43" t="s">
        <v>570</v>
      </c>
      <c r="F52" s="43" t="s">
        <v>572</v>
      </c>
      <c r="G52" s="43">
        <v>894</v>
      </c>
      <c r="H52" s="43" t="s">
        <v>124</v>
      </c>
      <c r="I52" s="43" t="s">
        <v>174</v>
      </c>
      <c r="J52" s="43" t="s">
        <v>156</v>
      </c>
      <c r="K52" s="43" t="s">
        <v>246</v>
      </c>
    </row>
    <row r="53" spans="1:11" ht="15" customHeight="1" x14ac:dyDescent="0.25">
      <c r="A53" s="43" t="s">
        <v>6717</v>
      </c>
      <c r="C53" s="44" t="s">
        <v>573</v>
      </c>
      <c r="D53" s="43" t="s">
        <v>574</v>
      </c>
      <c r="F53" s="43" t="s">
        <v>576</v>
      </c>
      <c r="G53" s="43">
        <v>898</v>
      </c>
      <c r="H53" s="43" t="s">
        <v>577</v>
      </c>
      <c r="I53" s="43" t="s">
        <v>578</v>
      </c>
      <c r="J53" s="43" t="s">
        <v>579</v>
      </c>
      <c r="K53" s="43" t="s">
        <v>580</v>
      </c>
    </row>
    <row r="54" spans="1:11" ht="15" customHeight="1" x14ac:dyDescent="0.25">
      <c r="A54" s="43" t="s">
        <v>6821</v>
      </c>
      <c r="C54" s="44" t="s">
        <v>581</v>
      </c>
      <c r="D54" s="43" t="s">
        <v>172</v>
      </c>
      <c r="F54" s="43" t="s">
        <v>582</v>
      </c>
      <c r="G54" s="43">
        <v>899</v>
      </c>
      <c r="H54" s="43" t="s">
        <v>583</v>
      </c>
      <c r="I54" s="43" t="s">
        <v>584</v>
      </c>
      <c r="J54" s="43" t="s">
        <v>585</v>
      </c>
      <c r="K54" s="43" t="s">
        <v>586</v>
      </c>
    </row>
    <row r="55" spans="1:11" ht="15" customHeight="1" x14ac:dyDescent="0.25">
      <c r="A55" s="43" t="s">
        <v>6867</v>
      </c>
      <c r="C55" s="44" t="s">
        <v>587</v>
      </c>
      <c r="D55" s="43" t="s">
        <v>588</v>
      </c>
      <c r="F55" s="43" t="s">
        <v>590</v>
      </c>
      <c r="G55" s="43">
        <v>902</v>
      </c>
      <c r="H55" s="43" t="s">
        <v>591</v>
      </c>
      <c r="I55" s="43" t="s">
        <v>592</v>
      </c>
      <c r="J55" s="43" t="s">
        <v>593</v>
      </c>
      <c r="K55" s="43" t="s">
        <v>594</v>
      </c>
    </row>
    <row r="56" spans="1:11" ht="15" customHeight="1" x14ac:dyDescent="0.25">
      <c r="A56" s="43" t="s">
        <v>6892</v>
      </c>
      <c r="C56" s="44" t="s">
        <v>595</v>
      </c>
      <c r="D56" s="43" t="s">
        <v>596</v>
      </c>
      <c r="F56" s="43" t="s">
        <v>598</v>
      </c>
      <c r="G56" s="43">
        <v>929</v>
      </c>
      <c r="H56" s="43" t="s">
        <v>599</v>
      </c>
      <c r="I56" s="43" t="s">
        <v>600</v>
      </c>
      <c r="J56" s="43" t="s">
        <v>601</v>
      </c>
      <c r="K56" s="43" t="s">
        <v>602</v>
      </c>
    </row>
    <row r="57" spans="1:11" ht="15" customHeight="1" x14ac:dyDescent="0.25">
      <c r="A57" s="43" t="s">
        <v>6917</v>
      </c>
      <c r="C57" s="44" t="s">
        <v>603</v>
      </c>
      <c r="D57" s="43" t="s">
        <v>604</v>
      </c>
      <c r="F57" s="43" t="s">
        <v>606</v>
      </c>
      <c r="G57" s="43">
        <v>29126</v>
      </c>
      <c r="H57" s="43" t="s">
        <v>607</v>
      </c>
      <c r="I57" s="43" t="s">
        <v>608</v>
      </c>
      <c r="J57" s="43" t="s">
        <v>609</v>
      </c>
      <c r="K57" s="43" t="s">
        <v>610</v>
      </c>
    </row>
    <row r="58" spans="1:11" ht="15" customHeight="1" x14ac:dyDescent="0.25">
      <c r="A58" s="43" t="s">
        <v>6942</v>
      </c>
      <c r="C58" s="44" t="s">
        <v>611</v>
      </c>
      <c r="D58" s="43" t="s">
        <v>612</v>
      </c>
      <c r="F58" s="43" t="s">
        <v>614</v>
      </c>
      <c r="G58" s="43">
        <v>80381</v>
      </c>
      <c r="H58" s="43" t="s">
        <v>615</v>
      </c>
      <c r="I58" s="43" t="s">
        <v>616</v>
      </c>
      <c r="J58" s="43" t="s">
        <v>617</v>
      </c>
      <c r="K58" s="43" t="s">
        <v>618</v>
      </c>
    </row>
    <row r="59" spans="1:11" ht="15" customHeight="1" x14ac:dyDescent="0.25">
      <c r="A59" s="43" t="s">
        <v>6967</v>
      </c>
      <c r="C59" s="44" t="s">
        <v>619</v>
      </c>
      <c r="D59" s="43" t="s">
        <v>432</v>
      </c>
      <c r="F59" s="43" t="s">
        <v>620</v>
      </c>
      <c r="G59" s="43">
        <v>961</v>
      </c>
      <c r="H59" s="43" t="s">
        <v>621</v>
      </c>
      <c r="I59" s="43" t="s">
        <v>622</v>
      </c>
      <c r="J59" s="43" t="s">
        <v>623</v>
      </c>
      <c r="K59" s="43" t="s">
        <v>624</v>
      </c>
    </row>
    <row r="60" spans="1:11" ht="15" customHeight="1" x14ac:dyDescent="0.25">
      <c r="A60" s="43" t="s">
        <v>6992</v>
      </c>
      <c r="C60" s="44" t="s">
        <v>625</v>
      </c>
      <c r="D60" s="43" t="s">
        <v>113</v>
      </c>
      <c r="F60" s="43" t="s">
        <v>626</v>
      </c>
      <c r="G60" s="43">
        <v>924</v>
      </c>
      <c r="H60" s="43" t="s">
        <v>627</v>
      </c>
      <c r="I60" s="43" t="s">
        <v>628</v>
      </c>
      <c r="J60" s="43" t="s">
        <v>629</v>
      </c>
      <c r="K60" s="43" t="s">
        <v>630</v>
      </c>
    </row>
    <row r="61" spans="1:11" ht="15" customHeight="1" x14ac:dyDescent="0.25">
      <c r="A61" s="43" t="s">
        <v>7017</v>
      </c>
      <c r="C61" s="44" t="s">
        <v>631</v>
      </c>
      <c r="D61" s="43" t="s">
        <v>632</v>
      </c>
      <c r="F61" s="43" t="s">
        <v>634</v>
      </c>
      <c r="G61" s="43">
        <v>925</v>
      </c>
      <c r="H61" s="43" t="s">
        <v>635</v>
      </c>
      <c r="I61" s="43" t="s">
        <v>636</v>
      </c>
      <c r="J61" s="43" t="s">
        <v>637</v>
      </c>
      <c r="K61" s="43" t="s">
        <v>638</v>
      </c>
    </row>
    <row r="62" spans="1:11" ht="15" customHeight="1" x14ac:dyDescent="0.25">
      <c r="A62" s="43" t="s">
        <v>7042</v>
      </c>
      <c r="C62" s="44" t="s">
        <v>639</v>
      </c>
      <c r="D62" s="43" t="s">
        <v>640</v>
      </c>
      <c r="F62" s="43" t="s">
        <v>642</v>
      </c>
      <c r="G62" s="43">
        <v>928</v>
      </c>
      <c r="H62" s="43" t="s">
        <v>643</v>
      </c>
      <c r="I62" s="43" t="s">
        <v>644</v>
      </c>
      <c r="J62" s="43" t="s">
        <v>645</v>
      </c>
      <c r="K62" s="43" t="s">
        <v>646</v>
      </c>
    </row>
    <row r="63" spans="1:11" ht="15" customHeight="1" x14ac:dyDescent="0.25">
      <c r="A63" s="43" t="s">
        <v>7067</v>
      </c>
      <c r="C63" s="44" t="s">
        <v>647</v>
      </c>
      <c r="D63" s="43" t="s">
        <v>648</v>
      </c>
      <c r="F63" s="43" t="s">
        <v>650</v>
      </c>
      <c r="G63" s="43">
        <v>999</v>
      </c>
      <c r="H63" s="43" t="s">
        <v>126</v>
      </c>
      <c r="I63" s="43" t="s">
        <v>111</v>
      </c>
      <c r="J63" s="43" t="s">
        <v>157</v>
      </c>
      <c r="K63" s="43" t="s">
        <v>253</v>
      </c>
    </row>
    <row r="64" spans="1:11" ht="15" customHeight="1" x14ac:dyDescent="0.25">
      <c r="A64" s="43" t="s">
        <v>7092</v>
      </c>
      <c r="C64" s="44" t="s">
        <v>651</v>
      </c>
      <c r="D64" s="43" t="s">
        <v>114</v>
      </c>
      <c r="F64" s="43" t="s">
        <v>652</v>
      </c>
      <c r="G64" s="43">
        <v>1012</v>
      </c>
      <c r="H64" s="43" t="s">
        <v>128</v>
      </c>
      <c r="I64" s="43" t="s">
        <v>112</v>
      </c>
      <c r="J64" s="43" t="s">
        <v>158</v>
      </c>
      <c r="K64" s="43" t="s">
        <v>260</v>
      </c>
    </row>
    <row r="65" spans="1:11" ht="15" customHeight="1" x14ac:dyDescent="0.25">
      <c r="A65" s="43" t="s">
        <v>7117</v>
      </c>
      <c r="C65" s="44" t="s">
        <v>653</v>
      </c>
      <c r="D65" s="43" t="s">
        <v>182</v>
      </c>
      <c r="F65" s="43" t="s">
        <v>654</v>
      </c>
      <c r="G65" s="43">
        <v>1001</v>
      </c>
      <c r="H65" s="43" t="s">
        <v>655</v>
      </c>
      <c r="I65" s="43" t="s">
        <v>656</v>
      </c>
      <c r="J65" s="43" t="s">
        <v>657</v>
      </c>
      <c r="K65" s="43" t="s">
        <v>658</v>
      </c>
    </row>
    <row r="66" spans="1:11" ht="15" customHeight="1" x14ac:dyDescent="0.25">
      <c r="A66" s="43" t="s">
        <v>7142</v>
      </c>
      <c r="C66" s="44" t="s">
        <v>659</v>
      </c>
      <c r="D66" s="43" t="s">
        <v>660</v>
      </c>
      <c r="F66" s="43" t="s">
        <v>662</v>
      </c>
      <c r="G66" s="43">
        <v>1017</v>
      </c>
      <c r="H66" s="43" t="s">
        <v>663</v>
      </c>
      <c r="I66" s="43" t="s">
        <v>664</v>
      </c>
      <c r="J66" s="43" t="s">
        <v>665</v>
      </c>
      <c r="K66" s="43" t="s">
        <v>666</v>
      </c>
    </row>
    <row r="67" spans="1:11" ht="15" customHeight="1" x14ac:dyDescent="0.25">
      <c r="A67" s="43" t="s">
        <v>7167</v>
      </c>
      <c r="C67" s="44" t="s">
        <v>667</v>
      </c>
      <c r="D67" s="43" t="s">
        <v>502</v>
      </c>
      <c r="F67" s="43" t="s">
        <v>668</v>
      </c>
      <c r="G67" s="43">
        <v>1019</v>
      </c>
      <c r="H67" s="43" t="s">
        <v>669</v>
      </c>
      <c r="I67" s="43" t="s">
        <v>670</v>
      </c>
      <c r="J67" s="43" t="s">
        <v>671</v>
      </c>
      <c r="K67" s="43" t="s">
        <v>672</v>
      </c>
    </row>
    <row r="68" spans="1:11" ht="15" customHeight="1" x14ac:dyDescent="0.25">
      <c r="A68" s="43" t="s">
        <v>7192</v>
      </c>
      <c r="C68" s="44" t="s">
        <v>673</v>
      </c>
      <c r="D68" s="43" t="s">
        <v>516</v>
      </c>
      <c r="F68" s="43" t="s">
        <v>674</v>
      </c>
      <c r="G68" s="43">
        <v>51654</v>
      </c>
      <c r="H68" s="43" t="s">
        <v>675</v>
      </c>
      <c r="I68" s="43" t="s">
        <v>676</v>
      </c>
      <c r="J68" s="43" t="s">
        <v>677</v>
      </c>
      <c r="K68" s="43" t="s">
        <v>678</v>
      </c>
    </row>
    <row r="69" spans="1:11" ht="15" customHeight="1" x14ac:dyDescent="0.25">
      <c r="A69" s="43" t="s">
        <v>7217</v>
      </c>
      <c r="C69" s="44" t="s">
        <v>679</v>
      </c>
      <c r="D69" s="43" t="s">
        <v>680</v>
      </c>
      <c r="F69" s="43" t="s">
        <v>682</v>
      </c>
      <c r="G69" s="43">
        <v>1026</v>
      </c>
      <c r="H69" s="43" t="s">
        <v>683</v>
      </c>
      <c r="I69" s="43" t="s">
        <v>570</v>
      </c>
      <c r="J69" s="43" t="s">
        <v>684</v>
      </c>
      <c r="K69" s="43" t="s">
        <v>571</v>
      </c>
    </row>
    <row r="70" spans="1:11" ht="15" customHeight="1" x14ac:dyDescent="0.25">
      <c r="A70" s="43" t="s">
        <v>7242</v>
      </c>
      <c r="C70" s="44" t="s">
        <v>685</v>
      </c>
      <c r="D70" s="43" t="s">
        <v>686</v>
      </c>
      <c r="F70" s="43" t="s">
        <v>688</v>
      </c>
      <c r="G70" s="43">
        <v>1027</v>
      </c>
      <c r="H70" s="43" t="s">
        <v>689</v>
      </c>
      <c r="I70" s="43" t="s">
        <v>574</v>
      </c>
      <c r="J70" s="43" t="s">
        <v>690</v>
      </c>
      <c r="K70" s="43" t="s">
        <v>575</v>
      </c>
    </row>
    <row r="71" spans="1:11" ht="15" customHeight="1" x14ac:dyDescent="0.25">
      <c r="A71" s="43" t="s">
        <v>7267</v>
      </c>
      <c r="C71" s="44" t="s">
        <v>691</v>
      </c>
      <c r="D71" s="43" t="s">
        <v>692</v>
      </c>
      <c r="F71" s="43" t="s">
        <v>694</v>
      </c>
      <c r="G71" s="43">
        <v>1028</v>
      </c>
      <c r="H71" s="43" t="s">
        <v>695</v>
      </c>
      <c r="I71" s="43" t="s">
        <v>175</v>
      </c>
      <c r="J71" s="43" t="s">
        <v>159</v>
      </c>
      <c r="K71" s="43" t="s">
        <v>267</v>
      </c>
    </row>
    <row r="72" spans="1:11" ht="15" customHeight="1" x14ac:dyDescent="0.25">
      <c r="A72" s="43" t="s">
        <v>7292</v>
      </c>
      <c r="C72" s="44" t="s">
        <v>696</v>
      </c>
      <c r="D72" s="43" t="s">
        <v>206</v>
      </c>
      <c r="F72" s="43" t="s">
        <v>697</v>
      </c>
      <c r="G72" s="43">
        <v>1029</v>
      </c>
      <c r="H72" s="43" t="s">
        <v>698</v>
      </c>
      <c r="I72" s="43" t="s">
        <v>172</v>
      </c>
      <c r="J72" s="43" t="s">
        <v>154</v>
      </c>
      <c r="K72" s="43" t="s">
        <v>274</v>
      </c>
    </row>
    <row r="73" spans="1:11" ht="15" customHeight="1" x14ac:dyDescent="0.25">
      <c r="A73" s="43" t="s">
        <v>7317</v>
      </c>
      <c r="C73" s="44" t="s">
        <v>699</v>
      </c>
      <c r="D73" s="43" t="s">
        <v>207</v>
      </c>
      <c r="F73" s="43" t="s">
        <v>700</v>
      </c>
      <c r="G73" s="43">
        <v>1030</v>
      </c>
      <c r="H73" s="43" t="s">
        <v>701</v>
      </c>
      <c r="I73" s="43" t="s">
        <v>702</v>
      </c>
      <c r="J73" s="43" t="s">
        <v>703</v>
      </c>
      <c r="K73" s="43" t="s">
        <v>704</v>
      </c>
    </row>
    <row r="74" spans="1:11" ht="15" customHeight="1" x14ac:dyDescent="0.25">
      <c r="A74" s="43" t="s">
        <v>7342</v>
      </c>
      <c r="C74" s="44" t="s">
        <v>706</v>
      </c>
      <c r="D74" s="43" t="s">
        <v>277</v>
      </c>
      <c r="F74" s="43" t="s">
        <v>707</v>
      </c>
      <c r="G74" s="43">
        <v>1052</v>
      </c>
      <c r="H74" s="43" t="s">
        <v>708</v>
      </c>
      <c r="I74" s="43" t="s">
        <v>709</v>
      </c>
      <c r="J74" s="43" t="s">
        <v>710</v>
      </c>
      <c r="K74" s="43" t="s">
        <v>711</v>
      </c>
    </row>
    <row r="75" spans="1:11" ht="15" customHeight="1" x14ac:dyDescent="0.25">
      <c r="A75" s="43" t="s">
        <v>7367</v>
      </c>
      <c r="C75" s="44" t="s">
        <v>712</v>
      </c>
      <c r="D75" s="43" t="s">
        <v>284</v>
      </c>
      <c r="F75" s="43" t="s">
        <v>713</v>
      </c>
      <c r="G75" s="43">
        <v>55636</v>
      </c>
      <c r="H75" s="43" t="s">
        <v>714</v>
      </c>
      <c r="I75" s="43" t="s">
        <v>715</v>
      </c>
      <c r="J75" s="43" t="s">
        <v>716</v>
      </c>
      <c r="K75" s="43" t="s">
        <v>717</v>
      </c>
    </row>
    <row r="76" spans="1:11" ht="15" customHeight="1" x14ac:dyDescent="0.25">
      <c r="A76" s="43" t="s">
        <v>7392</v>
      </c>
      <c r="C76" s="44" t="s">
        <v>718</v>
      </c>
      <c r="D76" s="43" t="s">
        <v>506</v>
      </c>
      <c r="F76" s="43" t="s">
        <v>719</v>
      </c>
      <c r="G76" s="43">
        <v>1111</v>
      </c>
      <c r="H76" s="43" t="s">
        <v>720</v>
      </c>
      <c r="I76" s="43" t="s">
        <v>721</v>
      </c>
      <c r="J76" s="43" t="s">
        <v>722</v>
      </c>
      <c r="K76" s="43" t="s">
        <v>723</v>
      </c>
    </row>
    <row r="77" spans="1:11" ht="15" customHeight="1" x14ac:dyDescent="0.25">
      <c r="A77" s="43" t="s">
        <v>7417</v>
      </c>
      <c r="C77" s="44" t="s">
        <v>724</v>
      </c>
      <c r="D77" s="43" t="s">
        <v>111</v>
      </c>
      <c r="F77" s="43" t="s">
        <v>725</v>
      </c>
      <c r="G77" s="43">
        <v>55743</v>
      </c>
      <c r="H77" s="43" t="s">
        <v>726</v>
      </c>
      <c r="I77" s="43" t="s">
        <v>416</v>
      </c>
      <c r="J77" s="43" t="s">
        <v>727</v>
      </c>
      <c r="K77" s="43" t="s">
        <v>417</v>
      </c>
    </row>
    <row r="78" spans="1:11" ht="15" customHeight="1" x14ac:dyDescent="0.25">
      <c r="A78" s="43" t="s">
        <v>7442</v>
      </c>
      <c r="C78" s="44" t="s">
        <v>728</v>
      </c>
      <c r="D78" s="43" t="s">
        <v>112</v>
      </c>
      <c r="F78" s="43" t="s">
        <v>729</v>
      </c>
      <c r="G78" s="43">
        <v>27141</v>
      </c>
      <c r="H78" s="43" t="s">
        <v>730</v>
      </c>
      <c r="I78" s="43" t="s">
        <v>731</v>
      </c>
      <c r="J78" s="43" t="s">
        <v>732</v>
      </c>
      <c r="K78" s="43" t="s">
        <v>733</v>
      </c>
    </row>
    <row r="79" spans="1:11" ht="15" customHeight="1" x14ac:dyDescent="0.25">
      <c r="A79" s="43" t="s">
        <v>7467</v>
      </c>
      <c r="C79" s="44" t="s">
        <v>734</v>
      </c>
      <c r="D79" s="43" t="s">
        <v>175</v>
      </c>
      <c r="F79" s="43" t="s">
        <v>735</v>
      </c>
      <c r="G79" s="43">
        <v>1163</v>
      </c>
      <c r="H79" s="43" t="s">
        <v>736</v>
      </c>
      <c r="I79" s="43" t="s">
        <v>737</v>
      </c>
      <c r="J79" s="43" t="s">
        <v>738</v>
      </c>
      <c r="K79" s="43" t="s">
        <v>739</v>
      </c>
    </row>
    <row r="80" spans="1:11" ht="15" customHeight="1" x14ac:dyDescent="0.25">
      <c r="A80" s="43" t="s">
        <v>7492</v>
      </c>
      <c r="C80" s="44" t="s">
        <v>740</v>
      </c>
      <c r="D80" s="43" t="s">
        <v>172</v>
      </c>
      <c r="F80" s="43" t="s">
        <v>741</v>
      </c>
      <c r="G80" s="43">
        <v>1312</v>
      </c>
      <c r="H80" s="43" t="s">
        <v>742</v>
      </c>
      <c r="I80" s="43" t="s">
        <v>743</v>
      </c>
      <c r="J80" s="43" t="s">
        <v>744</v>
      </c>
      <c r="K80" s="43" t="s">
        <v>745</v>
      </c>
    </row>
    <row r="81" spans="3:11" ht="15" customHeight="1" x14ac:dyDescent="0.25">
      <c r="C81" s="44" t="s">
        <v>746</v>
      </c>
      <c r="D81" s="43" t="s">
        <v>702</v>
      </c>
      <c r="F81" s="43" t="s">
        <v>747</v>
      </c>
      <c r="G81" s="43">
        <v>8738</v>
      </c>
      <c r="H81" s="43" t="s">
        <v>748</v>
      </c>
      <c r="I81" s="43" t="s">
        <v>749</v>
      </c>
      <c r="J81" s="43" t="s">
        <v>750</v>
      </c>
      <c r="K81" s="43" t="s">
        <v>751</v>
      </c>
    </row>
    <row r="82" spans="3:11" ht="15" customHeight="1" x14ac:dyDescent="0.25">
      <c r="C82" s="44" t="s">
        <v>752</v>
      </c>
      <c r="D82" s="43" t="s">
        <v>753</v>
      </c>
      <c r="F82" s="43" t="s">
        <v>755</v>
      </c>
      <c r="G82" s="43">
        <v>1387</v>
      </c>
      <c r="H82" s="43" t="s">
        <v>756</v>
      </c>
      <c r="I82" s="43" t="s">
        <v>757</v>
      </c>
      <c r="J82" s="43" t="s">
        <v>758</v>
      </c>
      <c r="K82" s="43" t="s">
        <v>759</v>
      </c>
    </row>
    <row r="83" spans="3:11" ht="15" customHeight="1" x14ac:dyDescent="0.25">
      <c r="C83" s="44" t="s">
        <v>760</v>
      </c>
      <c r="D83" s="43" t="s">
        <v>761</v>
      </c>
      <c r="F83" s="43" t="s">
        <v>763</v>
      </c>
      <c r="G83" s="43">
        <v>1476</v>
      </c>
      <c r="H83" s="43" t="s">
        <v>764</v>
      </c>
      <c r="I83" s="43" t="s">
        <v>765</v>
      </c>
      <c r="J83" s="43" t="s">
        <v>766</v>
      </c>
      <c r="K83" s="43" t="s">
        <v>767</v>
      </c>
    </row>
    <row r="84" spans="3:11" ht="15" customHeight="1" x14ac:dyDescent="0.25">
      <c r="C84" s="44" t="s">
        <v>768</v>
      </c>
      <c r="D84" s="43" t="s">
        <v>588</v>
      </c>
      <c r="F84" s="43" t="s">
        <v>769</v>
      </c>
      <c r="G84" s="43">
        <v>1487</v>
      </c>
      <c r="H84" s="43" t="s">
        <v>770</v>
      </c>
      <c r="I84" s="43" t="s">
        <v>771</v>
      </c>
      <c r="J84" s="43" t="s">
        <v>772</v>
      </c>
      <c r="K84" s="43" t="s">
        <v>773</v>
      </c>
    </row>
    <row r="85" spans="3:11" ht="15" customHeight="1" x14ac:dyDescent="0.25">
      <c r="C85" s="44" t="s">
        <v>774</v>
      </c>
      <c r="D85" s="43" t="s">
        <v>432</v>
      </c>
      <c r="F85" s="43" t="s">
        <v>775</v>
      </c>
      <c r="G85" s="43">
        <v>1488</v>
      </c>
      <c r="H85" s="43" t="s">
        <v>776</v>
      </c>
      <c r="I85" s="43" t="s">
        <v>777</v>
      </c>
      <c r="J85" s="43" t="s">
        <v>778</v>
      </c>
      <c r="K85" s="43" t="s">
        <v>779</v>
      </c>
    </row>
    <row r="86" spans="3:11" ht="15" customHeight="1" x14ac:dyDescent="0.25">
      <c r="C86" s="44" t="s">
        <v>780</v>
      </c>
      <c r="D86" s="43" t="s">
        <v>178</v>
      </c>
      <c r="F86" s="43" t="s">
        <v>781</v>
      </c>
      <c r="G86" s="43">
        <v>1495</v>
      </c>
      <c r="H86" s="43" t="s">
        <v>782</v>
      </c>
      <c r="I86" s="43" t="s">
        <v>783</v>
      </c>
      <c r="J86" s="43" t="s">
        <v>784</v>
      </c>
      <c r="K86" s="43" t="s">
        <v>785</v>
      </c>
    </row>
    <row r="87" spans="3:11" ht="15" customHeight="1" x14ac:dyDescent="0.25">
      <c r="C87" s="44" t="s">
        <v>786</v>
      </c>
      <c r="D87" s="43" t="s">
        <v>462</v>
      </c>
      <c r="F87" s="43" t="s">
        <v>787</v>
      </c>
      <c r="G87" s="43">
        <v>8727</v>
      </c>
      <c r="H87" s="43" t="s">
        <v>788</v>
      </c>
      <c r="I87" s="43" t="s">
        <v>789</v>
      </c>
      <c r="J87" s="43" t="s">
        <v>790</v>
      </c>
      <c r="K87" s="43" t="s">
        <v>791</v>
      </c>
    </row>
    <row r="88" spans="3:11" ht="15" customHeight="1" x14ac:dyDescent="0.25">
      <c r="C88" s="44" t="s">
        <v>792</v>
      </c>
      <c r="D88" s="43" t="s">
        <v>793</v>
      </c>
      <c r="F88" s="43" t="s">
        <v>795</v>
      </c>
      <c r="G88" s="43">
        <v>6387</v>
      </c>
      <c r="H88" s="43" t="s">
        <v>796</v>
      </c>
      <c r="I88" s="43" t="s">
        <v>753</v>
      </c>
      <c r="J88" s="43" t="s">
        <v>797</v>
      </c>
      <c r="K88" s="43" t="s">
        <v>754</v>
      </c>
    </row>
    <row r="89" spans="3:11" ht="15" customHeight="1" x14ac:dyDescent="0.25">
      <c r="C89" s="44" t="s">
        <v>798</v>
      </c>
      <c r="D89" s="43" t="s">
        <v>648</v>
      </c>
      <c r="F89" s="43" t="s">
        <v>799</v>
      </c>
      <c r="G89" s="43">
        <v>9547</v>
      </c>
      <c r="H89" s="43" t="s">
        <v>800</v>
      </c>
      <c r="I89" s="43" t="s">
        <v>801</v>
      </c>
      <c r="J89" s="43" t="s">
        <v>802</v>
      </c>
      <c r="K89" s="43" t="s">
        <v>803</v>
      </c>
    </row>
    <row r="90" spans="3:11" ht="15" customHeight="1" x14ac:dyDescent="0.25">
      <c r="C90" s="44" t="s">
        <v>804</v>
      </c>
      <c r="D90" s="43" t="s">
        <v>805</v>
      </c>
      <c r="F90" s="43" t="s">
        <v>807</v>
      </c>
      <c r="G90" s="43">
        <v>2921</v>
      </c>
      <c r="H90" s="43" t="s">
        <v>808</v>
      </c>
      <c r="I90" s="43" t="s">
        <v>809</v>
      </c>
      <c r="J90" s="43" t="s">
        <v>810</v>
      </c>
      <c r="K90" s="43" t="s">
        <v>811</v>
      </c>
    </row>
    <row r="91" spans="3:11" ht="15" customHeight="1" x14ac:dyDescent="0.25">
      <c r="C91" s="44" t="s">
        <v>812</v>
      </c>
      <c r="D91" s="43" t="s">
        <v>179</v>
      </c>
      <c r="F91" s="43" t="s">
        <v>813</v>
      </c>
      <c r="G91" s="43">
        <v>6374</v>
      </c>
      <c r="H91" s="43" t="s">
        <v>814</v>
      </c>
      <c r="I91" s="43" t="s">
        <v>815</v>
      </c>
      <c r="J91" s="43" t="s">
        <v>816</v>
      </c>
      <c r="K91" s="43" t="s">
        <v>817</v>
      </c>
    </row>
    <row r="92" spans="3:11" ht="15" customHeight="1" x14ac:dyDescent="0.25">
      <c r="C92" s="44" t="s">
        <v>818</v>
      </c>
      <c r="D92" s="43" t="s">
        <v>182</v>
      </c>
      <c r="F92" s="43" t="s">
        <v>819</v>
      </c>
      <c r="G92" s="43">
        <v>6372</v>
      </c>
      <c r="H92" s="43" t="s">
        <v>820</v>
      </c>
      <c r="I92" s="43" t="s">
        <v>821</v>
      </c>
      <c r="J92" s="43" t="s">
        <v>822</v>
      </c>
      <c r="K92" s="43" t="s">
        <v>823</v>
      </c>
    </row>
    <row r="93" spans="3:11" ht="15" customHeight="1" x14ac:dyDescent="0.25">
      <c r="C93" s="44" t="s">
        <v>824</v>
      </c>
      <c r="D93" s="43" t="s">
        <v>825</v>
      </c>
      <c r="F93" s="43" t="s">
        <v>827</v>
      </c>
      <c r="G93" s="43">
        <v>80319</v>
      </c>
      <c r="H93" s="43" t="s">
        <v>828</v>
      </c>
      <c r="I93" s="43" t="s">
        <v>829</v>
      </c>
      <c r="J93" s="43" t="s">
        <v>830</v>
      </c>
      <c r="K93" s="43" t="s">
        <v>831</v>
      </c>
    </row>
    <row r="94" spans="3:11" ht="15" customHeight="1" x14ac:dyDescent="0.25">
      <c r="C94" s="44" t="s">
        <v>832</v>
      </c>
      <c r="D94" s="43" t="s">
        <v>833</v>
      </c>
      <c r="F94" s="43" t="s">
        <v>835</v>
      </c>
      <c r="G94" s="43">
        <v>1543</v>
      </c>
      <c r="H94" s="43" t="s">
        <v>836</v>
      </c>
      <c r="I94" s="43" t="s">
        <v>837</v>
      </c>
      <c r="J94" s="43" t="s">
        <v>838</v>
      </c>
      <c r="K94" s="43" t="s">
        <v>839</v>
      </c>
    </row>
    <row r="95" spans="3:11" ht="15" customHeight="1" x14ac:dyDescent="0.25">
      <c r="C95" s="44" t="s">
        <v>840</v>
      </c>
      <c r="D95" s="43" t="s">
        <v>841</v>
      </c>
      <c r="F95" s="43" t="s">
        <v>843</v>
      </c>
      <c r="G95" s="43">
        <v>1545</v>
      </c>
      <c r="H95" s="43" t="s">
        <v>844</v>
      </c>
      <c r="I95" s="43" t="s">
        <v>761</v>
      </c>
      <c r="J95" s="43" t="s">
        <v>845</v>
      </c>
      <c r="K95" s="43" t="s">
        <v>762</v>
      </c>
    </row>
    <row r="96" spans="3:11" ht="15" customHeight="1" x14ac:dyDescent="0.25">
      <c r="C96" s="44" t="s">
        <v>846</v>
      </c>
      <c r="D96" s="43" t="s">
        <v>206</v>
      </c>
      <c r="F96" s="43" t="s">
        <v>847</v>
      </c>
      <c r="G96" s="43">
        <v>1612</v>
      </c>
      <c r="H96" s="43" t="s">
        <v>848</v>
      </c>
      <c r="I96" s="43" t="s">
        <v>849</v>
      </c>
      <c r="J96" s="43" t="s">
        <v>850</v>
      </c>
      <c r="K96" s="43" t="s">
        <v>851</v>
      </c>
    </row>
    <row r="97" spans="3:11" ht="15" customHeight="1" x14ac:dyDescent="0.25">
      <c r="C97" s="44" t="s">
        <v>852</v>
      </c>
      <c r="D97" s="43" t="s">
        <v>207</v>
      </c>
      <c r="F97" s="43" t="s">
        <v>853</v>
      </c>
      <c r="G97" s="43">
        <v>27351</v>
      </c>
      <c r="H97" s="43" t="s">
        <v>854</v>
      </c>
      <c r="I97" s="43" t="s">
        <v>855</v>
      </c>
      <c r="J97" s="43" t="s">
        <v>856</v>
      </c>
      <c r="K97" s="43" t="s">
        <v>857</v>
      </c>
    </row>
    <row r="98" spans="3:11" ht="15" customHeight="1" x14ac:dyDescent="0.25">
      <c r="C98" s="44" t="s">
        <v>859</v>
      </c>
      <c r="D98" s="43" t="s">
        <v>284</v>
      </c>
      <c r="F98" s="43" t="s">
        <v>860</v>
      </c>
      <c r="G98" s="43">
        <v>1676</v>
      </c>
      <c r="H98" s="43" t="s">
        <v>861</v>
      </c>
      <c r="I98" s="43" t="s">
        <v>862</v>
      </c>
      <c r="J98" s="43" t="s">
        <v>863</v>
      </c>
      <c r="K98" s="43" t="s">
        <v>864</v>
      </c>
    </row>
    <row r="99" spans="3:11" ht="15" customHeight="1" x14ac:dyDescent="0.25">
      <c r="C99" s="44" t="s">
        <v>865</v>
      </c>
      <c r="D99" s="43" t="s">
        <v>303</v>
      </c>
      <c r="F99" s="43" t="s">
        <v>866</v>
      </c>
      <c r="G99" s="43">
        <v>27123</v>
      </c>
      <c r="H99" s="43" t="s">
        <v>867</v>
      </c>
      <c r="I99" s="43" t="s">
        <v>424</v>
      </c>
      <c r="J99" s="43" t="s">
        <v>868</v>
      </c>
      <c r="K99" s="43" t="s">
        <v>425</v>
      </c>
    </row>
    <row r="100" spans="3:11" ht="15" customHeight="1" x14ac:dyDescent="0.25">
      <c r="C100" s="44" t="s">
        <v>869</v>
      </c>
      <c r="D100" s="43" t="s">
        <v>528</v>
      </c>
      <c r="F100" s="43" t="s">
        <v>870</v>
      </c>
      <c r="G100" s="43">
        <v>27122</v>
      </c>
      <c r="H100" s="43" t="s">
        <v>871</v>
      </c>
      <c r="I100" s="43" t="s">
        <v>872</v>
      </c>
      <c r="J100" s="43" t="s">
        <v>873</v>
      </c>
      <c r="K100" s="43" t="s">
        <v>874</v>
      </c>
    </row>
    <row r="101" spans="3:11" ht="15" customHeight="1" x14ac:dyDescent="0.25">
      <c r="C101" s="44" t="s">
        <v>875</v>
      </c>
      <c r="D101" s="43" t="s">
        <v>173</v>
      </c>
      <c r="F101" s="43" t="s">
        <v>876</v>
      </c>
      <c r="G101" s="43">
        <v>10395</v>
      </c>
      <c r="H101" s="43" t="s">
        <v>877</v>
      </c>
      <c r="I101" s="43" t="s">
        <v>588</v>
      </c>
      <c r="J101" s="43" t="s">
        <v>878</v>
      </c>
      <c r="K101" s="43" t="s">
        <v>589</v>
      </c>
    </row>
    <row r="102" spans="3:11" ht="15" customHeight="1" x14ac:dyDescent="0.25">
      <c r="C102" s="44" t="s">
        <v>879</v>
      </c>
      <c r="D102" s="43" t="s">
        <v>111</v>
      </c>
      <c r="F102" s="43" t="s">
        <v>880</v>
      </c>
      <c r="G102" s="43">
        <v>9940</v>
      </c>
      <c r="H102" s="43" t="s">
        <v>881</v>
      </c>
      <c r="I102" s="43" t="s">
        <v>596</v>
      </c>
      <c r="J102" s="43" t="s">
        <v>882</v>
      </c>
      <c r="K102" s="43" t="s">
        <v>597</v>
      </c>
    </row>
    <row r="103" spans="3:11" ht="15" customHeight="1" x14ac:dyDescent="0.25">
      <c r="C103" s="44" t="s">
        <v>883</v>
      </c>
      <c r="D103" s="43" t="s">
        <v>172</v>
      </c>
      <c r="F103" s="43" t="s">
        <v>884</v>
      </c>
      <c r="G103" s="43">
        <v>28514</v>
      </c>
      <c r="H103" s="43" t="s">
        <v>742</v>
      </c>
      <c r="I103" s="43" t="s">
        <v>885</v>
      </c>
      <c r="J103" s="43" t="s">
        <v>886</v>
      </c>
      <c r="K103" s="43" t="s">
        <v>745</v>
      </c>
    </row>
    <row r="104" spans="3:11" ht="15" customHeight="1" x14ac:dyDescent="0.25">
      <c r="C104" s="44" t="s">
        <v>887</v>
      </c>
      <c r="D104" s="43" t="s">
        <v>872</v>
      </c>
      <c r="F104" s="43" t="s">
        <v>888</v>
      </c>
      <c r="G104" s="43">
        <v>10683</v>
      </c>
      <c r="H104" s="43" t="s">
        <v>889</v>
      </c>
      <c r="I104" s="43" t="s">
        <v>890</v>
      </c>
      <c r="J104" s="43" t="s">
        <v>891</v>
      </c>
      <c r="K104" s="43" t="s">
        <v>892</v>
      </c>
    </row>
    <row r="105" spans="3:11" ht="15" customHeight="1" x14ac:dyDescent="0.25">
      <c r="C105" s="44" t="s">
        <v>893</v>
      </c>
      <c r="D105" s="43" t="s">
        <v>588</v>
      </c>
      <c r="F105" s="43" t="s">
        <v>894</v>
      </c>
      <c r="G105" s="43">
        <v>29103</v>
      </c>
      <c r="H105" s="43" t="s">
        <v>895</v>
      </c>
      <c r="I105" s="43" t="s">
        <v>896</v>
      </c>
      <c r="J105" s="43" t="s">
        <v>897</v>
      </c>
      <c r="K105" s="43" t="s">
        <v>898</v>
      </c>
    </row>
    <row r="106" spans="3:11" ht="15" customHeight="1" x14ac:dyDescent="0.25">
      <c r="C106" s="44" t="s">
        <v>899</v>
      </c>
      <c r="D106" s="43" t="s">
        <v>900</v>
      </c>
      <c r="F106" s="43" t="s">
        <v>902</v>
      </c>
      <c r="G106" s="43">
        <v>1803</v>
      </c>
      <c r="H106" s="43" t="s">
        <v>903</v>
      </c>
      <c r="I106" s="43" t="s">
        <v>904</v>
      </c>
      <c r="J106" s="43" t="s">
        <v>905</v>
      </c>
      <c r="K106" s="43" t="s">
        <v>906</v>
      </c>
    </row>
    <row r="107" spans="3:11" ht="15" customHeight="1" x14ac:dyDescent="0.25">
      <c r="C107" s="44" t="s">
        <v>907</v>
      </c>
      <c r="D107" s="43" t="s">
        <v>908</v>
      </c>
      <c r="F107" s="43" t="s">
        <v>910</v>
      </c>
      <c r="G107" s="43">
        <v>1813</v>
      </c>
      <c r="H107" s="43" t="s">
        <v>889</v>
      </c>
      <c r="I107" s="43" t="s">
        <v>911</v>
      </c>
      <c r="J107" s="43" t="s">
        <v>912</v>
      </c>
      <c r="K107" s="43" t="s">
        <v>892</v>
      </c>
    </row>
    <row r="108" spans="3:11" ht="15" customHeight="1" x14ac:dyDescent="0.25">
      <c r="C108" s="44" t="s">
        <v>913</v>
      </c>
      <c r="D108" s="43" t="s">
        <v>113</v>
      </c>
      <c r="F108" s="43" t="s">
        <v>914</v>
      </c>
      <c r="G108" s="43">
        <v>1824</v>
      </c>
      <c r="H108" s="43" t="s">
        <v>915</v>
      </c>
      <c r="I108" s="43" t="s">
        <v>916</v>
      </c>
      <c r="J108" s="43" t="s">
        <v>917</v>
      </c>
      <c r="K108" s="43" t="s">
        <v>918</v>
      </c>
    </row>
    <row r="109" spans="3:11" ht="15" customHeight="1" x14ac:dyDescent="0.25">
      <c r="C109" s="44" t="s">
        <v>919</v>
      </c>
      <c r="D109" s="43" t="s">
        <v>178</v>
      </c>
      <c r="F109" s="43" t="s">
        <v>920</v>
      </c>
      <c r="G109" s="43">
        <v>1832</v>
      </c>
      <c r="H109" s="43" t="s">
        <v>921</v>
      </c>
      <c r="I109" s="43" t="s">
        <v>922</v>
      </c>
      <c r="J109" s="43" t="s">
        <v>923</v>
      </c>
      <c r="K109" s="43" t="s">
        <v>924</v>
      </c>
    </row>
    <row r="110" spans="3:11" ht="15" customHeight="1" x14ac:dyDescent="0.25">
      <c r="C110" s="44" t="s">
        <v>925</v>
      </c>
      <c r="D110" s="43" t="s">
        <v>926</v>
      </c>
      <c r="F110" s="43" t="s">
        <v>928</v>
      </c>
      <c r="G110" s="43">
        <v>1857</v>
      </c>
      <c r="H110" s="43" t="s">
        <v>929</v>
      </c>
      <c r="I110" s="43" t="s">
        <v>930</v>
      </c>
      <c r="J110" s="43" t="s">
        <v>931</v>
      </c>
      <c r="K110" s="43" t="s">
        <v>932</v>
      </c>
    </row>
    <row r="111" spans="3:11" ht="15" customHeight="1" x14ac:dyDescent="0.25">
      <c r="C111" s="44" t="s">
        <v>933</v>
      </c>
      <c r="D111" s="43" t="s">
        <v>934</v>
      </c>
      <c r="F111" s="43" t="s">
        <v>936</v>
      </c>
      <c r="G111" s="43">
        <v>1869</v>
      </c>
      <c r="H111" s="43" t="s">
        <v>937</v>
      </c>
      <c r="I111" s="43" t="s">
        <v>604</v>
      </c>
      <c r="J111" s="43" t="s">
        <v>938</v>
      </c>
      <c r="K111" s="43" t="s">
        <v>605</v>
      </c>
    </row>
    <row r="112" spans="3:11" ht="15" customHeight="1" x14ac:dyDescent="0.25">
      <c r="C112" s="44" t="s">
        <v>939</v>
      </c>
      <c r="D112" s="43" t="s">
        <v>181</v>
      </c>
      <c r="F112" s="43" t="s">
        <v>940</v>
      </c>
      <c r="G112" s="43">
        <v>1910</v>
      </c>
      <c r="H112" s="43" t="s">
        <v>941</v>
      </c>
      <c r="I112" s="43" t="s">
        <v>900</v>
      </c>
      <c r="J112" s="43" t="s">
        <v>942</v>
      </c>
      <c r="K112" s="43" t="s">
        <v>901</v>
      </c>
    </row>
    <row r="113" spans="3:11" ht="15" customHeight="1" x14ac:dyDescent="0.25">
      <c r="C113" s="44" t="s">
        <v>943</v>
      </c>
      <c r="D113" s="43" t="s">
        <v>480</v>
      </c>
      <c r="F113" s="43" t="s">
        <v>944</v>
      </c>
      <c r="G113" s="43">
        <v>8726</v>
      </c>
      <c r="H113" s="43" t="s">
        <v>945</v>
      </c>
      <c r="I113" s="43" t="s">
        <v>946</v>
      </c>
      <c r="J113" s="43" t="s">
        <v>947</v>
      </c>
      <c r="K113" s="43" t="s">
        <v>948</v>
      </c>
    </row>
    <row r="114" spans="3:11" ht="15" customHeight="1" x14ac:dyDescent="0.25">
      <c r="C114" s="44" t="s">
        <v>949</v>
      </c>
      <c r="D114" s="43" t="s">
        <v>182</v>
      </c>
      <c r="F114" s="43" t="s">
        <v>950</v>
      </c>
      <c r="G114" s="43">
        <v>1958</v>
      </c>
      <c r="H114" s="43" t="s">
        <v>951</v>
      </c>
      <c r="I114" s="43" t="s">
        <v>952</v>
      </c>
      <c r="J114" s="43" t="s">
        <v>953</v>
      </c>
      <c r="K114" s="43" t="s">
        <v>954</v>
      </c>
    </row>
    <row r="115" spans="3:11" ht="15" customHeight="1" x14ac:dyDescent="0.25">
      <c r="C115" s="44" t="s">
        <v>955</v>
      </c>
      <c r="D115" s="43" t="s">
        <v>833</v>
      </c>
      <c r="F115" s="43" t="s">
        <v>956</v>
      </c>
      <c r="G115" s="43">
        <v>1991</v>
      </c>
      <c r="H115" s="43" t="s">
        <v>957</v>
      </c>
      <c r="I115" s="43" t="s">
        <v>958</v>
      </c>
      <c r="J115" s="43" t="s">
        <v>959</v>
      </c>
      <c r="K115" s="43" t="s">
        <v>960</v>
      </c>
    </row>
    <row r="116" spans="3:11" ht="15" customHeight="1" x14ac:dyDescent="0.25">
      <c r="C116" s="44" t="s">
        <v>961</v>
      </c>
      <c r="D116" s="43" t="s">
        <v>962</v>
      </c>
      <c r="F116" s="43" t="s">
        <v>964</v>
      </c>
      <c r="G116" s="43">
        <v>8507</v>
      </c>
      <c r="H116" s="43" t="s">
        <v>965</v>
      </c>
      <c r="I116" s="43" t="s">
        <v>966</v>
      </c>
      <c r="J116" s="43" t="s">
        <v>967</v>
      </c>
      <c r="K116" s="43" t="s">
        <v>968</v>
      </c>
    </row>
    <row r="117" spans="3:11" ht="15" customHeight="1" x14ac:dyDescent="0.25">
      <c r="C117" s="44" t="s">
        <v>969</v>
      </c>
      <c r="D117" s="43" t="s">
        <v>970</v>
      </c>
      <c r="F117" s="43" t="s">
        <v>972</v>
      </c>
      <c r="G117" s="43">
        <v>8320</v>
      </c>
      <c r="H117" s="43" t="s">
        <v>973</v>
      </c>
      <c r="I117" s="43" t="s">
        <v>974</v>
      </c>
      <c r="J117" s="43" t="s">
        <v>975</v>
      </c>
      <c r="K117" s="43" t="s">
        <v>976</v>
      </c>
    </row>
    <row r="118" spans="3:11" ht="15" customHeight="1" x14ac:dyDescent="0.25">
      <c r="C118" s="44" t="s">
        <v>977</v>
      </c>
      <c r="D118" s="43" t="s">
        <v>686</v>
      </c>
      <c r="F118" s="43" t="s">
        <v>978</v>
      </c>
      <c r="G118" s="43">
        <v>2033</v>
      </c>
      <c r="H118" s="43" t="s">
        <v>979</v>
      </c>
      <c r="I118" s="43" t="s">
        <v>612</v>
      </c>
      <c r="J118" s="43" t="s">
        <v>980</v>
      </c>
      <c r="K118" s="43" t="s">
        <v>613</v>
      </c>
    </row>
    <row r="119" spans="3:11" ht="15" customHeight="1" x14ac:dyDescent="0.25">
      <c r="C119" s="44" t="s">
        <v>981</v>
      </c>
      <c r="D119" s="43" t="s">
        <v>982</v>
      </c>
      <c r="F119" s="43" t="s">
        <v>984</v>
      </c>
      <c r="G119" s="43">
        <v>80314</v>
      </c>
      <c r="H119" s="43" t="s">
        <v>985</v>
      </c>
      <c r="I119" s="43" t="s">
        <v>986</v>
      </c>
      <c r="J119" s="43" t="s">
        <v>987</v>
      </c>
      <c r="K119" s="43" t="s">
        <v>988</v>
      </c>
    </row>
    <row r="120" spans="3:11" ht="15" customHeight="1" x14ac:dyDescent="0.25">
      <c r="C120" s="44" t="s">
        <v>989</v>
      </c>
      <c r="D120" s="43" t="s">
        <v>206</v>
      </c>
      <c r="F120" s="43" t="s">
        <v>990</v>
      </c>
      <c r="G120" s="43">
        <v>26122</v>
      </c>
      <c r="H120" s="43" t="s">
        <v>991</v>
      </c>
      <c r="I120" s="43" t="s">
        <v>992</v>
      </c>
      <c r="J120" s="43" t="s">
        <v>993</v>
      </c>
      <c r="K120" s="43" t="s">
        <v>994</v>
      </c>
    </row>
    <row r="121" spans="3:11" ht="15" customHeight="1" x14ac:dyDescent="0.25">
      <c r="C121" s="44" t="s">
        <v>995</v>
      </c>
      <c r="D121" s="43" t="s">
        <v>207</v>
      </c>
      <c r="F121" s="43" t="s">
        <v>996</v>
      </c>
      <c r="G121" s="43">
        <v>4072</v>
      </c>
      <c r="H121" s="43" t="s">
        <v>997</v>
      </c>
      <c r="I121" s="43" t="s">
        <v>998</v>
      </c>
      <c r="J121" s="43" t="s">
        <v>999</v>
      </c>
      <c r="K121" s="43" t="s">
        <v>1000</v>
      </c>
    </row>
    <row r="122" spans="3:11" ht="15" customHeight="1" x14ac:dyDescent="0.25">
      <c r="C122" s="44" t="s">
        <v>1002</v>
      </c>
      <c r="D122" s="43" t="s">
        <v>284</v>
      </c>
      <c r="F122" s="43" t="s">
        <v>1003</v>
      </c>
      <c r="G122" s="43">
        <v>2064</v>
      </c>
      <c r="H122" s="43" t="s">
        <v>1004</v>
      </c>
      <c r="I122" s="43" t="s">
        <v>1005</v>
      </c>
      <c r="J122" s="43" t="s">
        <v>1006</v>
      </c>
      <c r="K122" s="43" t="s">
        <v>1007</v>
      </c>
    </row>
    <row r="123" spans="3:11" ht="15" customHeight="1" x14ac:dyDescent="0.25">
      <c r="C123" s="44" t="s">
        <v>1008</v>
      </c>
      <c r="D123" s="43" t="s">
        <v>111</v>
      </c>
      <c r="F123" s="43" t="s">
        <v>1009</v>
      </c>
      <c r="G123" s="43">
        <v>2099</v>
      </c>
      <c r="H123" s="43" t="s">
        <v>132</v>
      </c>
      <c r="I123" s="43" t="s">
        <v>176</v>
      </c>
      <c r="J123" s="43" t="s">
        <v>160</v>
      </c>
      <c r="K123" s="43" t="s">
        <v>281</v>
      </c>
    </row>
    <row r="124" spans="3:11" ht="15" customHeight="1" x14ac:dyDescent="0.25">
      <c r="C124" s="44" t="s">
        <v>1010</v>
      </c>
      <c r="D124" s="43" t="s">
        <v>172</v>
      </c>
      <c r="F124" s="43" t="s">
        <v>1011</v>
      </c>
      <c r="G124" s="43">
        <v>2113</v>
      </c>
      <c r="H124" s="43" t="s">
        <v>1012</v>
      </c>
      <c r="I124" s="43" t="s">
        <v>1013</v>
      </c>
      <c r="J124" s="43" t="s">
        <v>1014</v>
      </c>
      <c r="K124" s="43" t="s">
        <v>1015</v>
      </c>
    </row>
    <row r="125" spans="3:11" ht="15" customHeight="1" x14ac:dyDescent="0.25">
      <c r="C125" s="44" t="s">
        <v>1016</v>
      </c>
      <c r="D125" s="43" t="s">
        <v>424</v>
      </c>
      <c r="F125" s="43" t="s">
        <v>1017</v>
      </c>
      <c r="G125" s="43">
        <v>2131</v>
      </c>
      <c r="H125" s="43" t="s">
        <v>1018</v>
      </c>
      <c r="I125" s="43" t="s">
        <v>1019</v>
      </c>
      <c r="J125" s="43" t="s">
        <v>1020</v>
      </c>
      <c r="K125" s="43" t="s">
        <v>1021</v>
      </c>
    </row>
    <row r="126" spans="3:11" ht="15" customHeight="1" x14ac:dyDescent="0.25">
      <c r="C126" s="44" t="s">
        <v>1022</v>
      </c>
      <c r="D126" s="43" t="s">
        <v>872</v>
      </c>
      <c r="F126" s="43" t="s">
        <v>1023</v>
      </c>
      <c r="G126" s="43">
        <v>2146</v>
      </c>
      <c r="H126" s="43" t="s">
        <v>1024</v>
      </c>
      <c r="I126" s="43" t="s">
        <v>1025</v>
      </c>
      <c r="J126" s="43" t="s">
        <v>1026</v>
      </c>
      <c r="K126" s="43" t="s">
        <v>1027</v>
      </c>
    </row>
    <row r="127" spans="3:11" ht="15" customHeight="1" x14ac:dyDescent="0.25">
      <c r="C127" s="44" t="s">
        <v>1028</v>
      </c>
      <c r="D127" s="43" t="s">
        <v>177</v>
      </c>
      <c r="F127" s="43" t="s">
        <v>1029</v>
      </c>
      <c r="G127" s="43">
        <v>8772</v>
      </c>
      <c r="H127" s="43" t="s">
        <v>1030</v>
      </c>
      <c r="I127" s="43" t="s">
        <v>1031</v>
      </c>
      <c r="J127" s="43" t="s">
        <v>1032</v>
      </c>
      <c r="K127" s="43" t="s">
        <v>1033</v>
      </c>
    </row>
    <row r="128" spans="3:11" ht="15" customHeight="1" x14ac:dyDescent="0.25">
      <c r="C128" s="44" t="s">
        <v>1034</v>
      </c>
      <c r="D128" s="43" t="s">
        <v>1035</v>
      </c>
      <c r="F128" s="43" t="s">
        <v>1037</v>
      </c>
      <c r="G128" s="43">
        <v>2176</v>
      </c>
      <c r="H128" s="43" t="s">
        <v>1038</v>
      </c>
      <c r="I128" s="43" t="s">
        <v>1039</v>
      </c>
      <c r="J128" s="43" t="s">
        <v>1040</v>
      </c>
      <c r="K128" s="43" t="s">
        <v>1041</v>
      </c>
    </row>
    <row r="129" spans="3:11" ht="15" customHeight="1" x14ac:dyDescent="0.25">
      <c r="C129" s="44" t="s">
        <v>1042</v>
      </c>
      <c r="D129" s="43" t="s">
        <v>1043</v>
      </c>
      <c r="F129" s="43" t="s">
        <v>1045</v>
      </c>
      <c r="G129" s="43">
        <v>55120</v>
      </c>
      <c r="H129" s="43" t="s">
        <v>1046</v>
      </c>
      <c r="I129" s="43" t="s">
        <v>1047</v>
      </c>
      <c r="J129" s="43" t="s">
        <v>1048</v>
      </c>
      <c r="K129" s="43" t="s">
        <v>1049</v>
      </c>
    </row>
    <row r="130" spans="3:11" ht="15" customHeight="1" x14ac:dyDescent="0.25">
      <c r="C130" s="44" t="s">
        <v>1050</v>
      </c>
      <c r="D130" s="43" t="s">
        <v>178</v>
      </c>
      <c r="F130" s="43" t="s">
        <v>1051</v>
      </c>
      <c r="G130" s="43">
        <v>2237</v>
      </c>
      <c r="H130" s="43" t="s">
        <v>1052</v>
      </c>
      <c r="I130" s="43" t="s">
        <v>1053</v>
      </c>
      <c r="J130" s="43" t="s">
        <v>1054</v>
      </c>
      <c r="K130" s="43" t="s">
        <v>1055</v>
      </c>
    </row>
    <row r="131" spans="3:11" ht="15" customHeight="1" x14ac:dyDescent="0.25">
      <c r="C131" s="44" t="s">
        <v>1056</v>
      </c>
      <c r="D131" s="43" t="s">
        <v>462</v>
      </c>
      <c r="F131" s="43" t="s">
        <v>1057</v>
      </c>
      <c r="G131" s="43">
        <v>2272</v>
      </c>
      <c r="H131" s="43" t="s">
        <v>1058</v>
      </c>
      <c r="I131" s="43" t="s">
        <v>432</v>
      </c>
      <c r="J131" s="43" t="s">
        <v>1059</v>
      </c>
      <c r="K131" s="43" t="s">
        <v>433</v>
      </c>
    </row>
    <row r="132" spans="3:11" ht="15" customHeight="1" x14ac:dyDescent="0.25">
      <c r="C132" s="44" t="s">
        <v>1060</v>
      </c>
      <c r="D132" s="43" t="s">
        <v>648</v>
      </c>
      <c r="F132" s="43" t="s">
        <v>1061</v>
      </c>
      <c r="G132" s="43">
        <v>2353</v>
      </c>
      <c r="H132" s="43" t="s">
        <v>1062</v>
      </c>
      <c r="I132" s="43" t="s">
        <v>1063</v>
      </c>
      <c r="J132" s="43" t="s">
        <v>1064</v>
      </c>
      <c r="K132" s="43" t="s">
        <v>1065</v>
      </c>
    </row>
    <row r="133" spans="3:11" ht="15" customHeight="1" x14ac:dyDescent="0.25">
      <c r="C133" s="44" t="s">
        <v>1066</v>
      </c>
      <c r="D133" s="43" t="s">
        <v>1067</v>
      </c>
      <c r="F133" s="43" t="s">
        <v>1069</v>
      </c>
      <c r="G133" s="43">
        <v>8061</v>
      </c>
      <c r="H133" s="43" t="s">
        <v>1070</v>
      </c>
      <c r="I133" s="43" t="s">
        <v>1071</v>
      </c>
      <c r="J133" s="43" t="s">
        <v>1072</v>
      </c>
      <c r="K133" s="43" t="s">
        <v>1073</v>
      </c>
    </row>
    <row r="134" spans="3:11" ht="15" customHeight="1" x14ac:dyDescent="0.25">
      <c r="C134" s="44" t="s">
        <v>1074</v>
      </c>
      <c r="D134" s="43" t="s">
        <v>182</v>
      </c>
      <c r="F134" s="43" t="s">
        <v>1075</v>
      </c>
      <c r="G134" s="43">
        <v>3170</v>
      </c>
      <c r="H134" s="43" t="s">
        <v>1076</v>
      </c>
      <c r="I134" s="43" t="s">
        <v>1077</v>
      </c>
      <c r="J134" s="43" t="s">
        <v>1078</v>
      </c>
      <c r="K134" s="43" t="s">
        <v>1079</v>
      </c>
    </row>
    <row r="135" spans="3:11" ht="15" customHeight="1" x14ac:dyDescent="0.25">
      <c r="C135" s="44" t="s">
        <v>1080</v>
      </c>
      <c r="D135" s="43" t="s">
        <v>502</v>
      </c>
      <c r="F135" s="43" t="s">
        <v>1081</v>
      </c>
      <c r="G135" s="43">
        <v>50943</v>
      </c>
      <c r="H135" s="43" t="s">
        <v>1082</v>
      </c>
      <c r="I135" s="43" t="s">
        <v>1083</v>
      </c>
      <c r="J135" s="43" t="s">
        <v>1084</v>
      </c>
      <c r="K135" s="43" t="s">
        <v>1085</v>
      </c>
    </row>
    <row r="136" spans="3:11" ht="15" customHeight="1" x14ac:dyDescent="0.25">
      <c r="C136" s="44" t="s">
        <v>1086</v>
      </c>
      <c r="D136" s="43" t="s">
        <v>833</v>
      </c>
      <c r="F136" s="43" t="s">
        <v>1087</v>
      </c>
      <c r="G136" s="43">
        <v>8321</v>
      </c>
      <c r="H136" s="43" t="s">
        <v>1088</v>
      </c>
      <c r="I136" s="43" t="s">
        <v>1089</v>
      </c>
      <c r="J136" s="43" t="s">
        <v>1090</v>
      </c>
      <c r="K136" s="43" t="s">
        <v>1091</v>
      </c>
    </row>
    <row r="137" spans="3:11" ht="15" customHeight="1" x14ac:dyDescent="0.25">
      <c r="C137" s="44" t="s">
        <v>1092</v>
      </c>
      <c r="D137" s="43" t="s">
        <v>516</v>
      </c>
      <c r="F137" s="43" t="s">
        <v>1093</v>
      </c>
      <c r="G137" s="43">
        <v>2535</v>
      </c>
      <c r="H137" s="43" t="s">
        <v>1094</v>
      </c>
      <c r="I137" s="43" t="s">
        <v>1095</v>
      </c>
      <c r="J137" s="43" t="s">
        <v>1096</v>
      </c>
      <c r="K137" s="43" t="s">
        <v>1097</v>
      </c>
    </row>
    <row r="138" spans="3:11" ht="15" customHeight="1" x14ac:dyDescent="0.25">
      <c r="C138" s="44" t="s">
        <v>1098</v>
      </c>
      <c r="D138" s="43" t="s">
        <v>524</v>
      </c>
      <c r="F138" s="43" t="s">
        <v>1099</v>
      </c>
      <c r="G138" s="43">
        <v>8322</v>
      </c>
      <c r="H138" s="43" t="s">
        <v>1100</v>
      </c>
      <c r="I138" s="43" t="s">
        <v>1101</v>
      </c>
      <c r="J138" s="43" t="s">
        <v>1102</v>
      </c>
      <c r="K138" s="43" t="s">
        <v>1103</v>
      </c>
    </row>
    <row r="139" spans="3:11" ht="15" customHeight="1" x14ac:dyDescent="0.25">
      <c r="C139" s="44" t="s">
        <v>1104</v>
      </c>
      <c r="D139" s="43" t="s">
        <v>1105</v>
      </c>
      <c r="F139" s="43" t="s">
        <v>1107</v>
      </c>
      <c r="G139" s="43">
        <v>7855</v>
      </c>
      <c r="H139" s="43" t="s">
        <v>1108</v>
      </c>
      <c r="I139" s="43" t="s">
        <v>1109</v>
      </c>
      <c r="J139" s="43" t="s">
        <v>1110</v>
      </c>
      <c r="K139" s="43" t="s">
        <v>1111</v>
      </c>
    </row>
    <row r="140" spans="3:11" ht="15" customHeight="1" x14ac:dyDescent="0.25">
      <c r="C140" s="44" t="s">
        <v>1112</v>
      </c>
      <c r="D140" s="43" t="s">
        <v>540</v>
      </c>
      <c r="F140" s="43" t="s">
        <v>1113</v>
      </c>
      <c r="G140" s="43">
        <v>8325</v>
      </c>
      <c r="H140" s="43" t="s">
        <v>1114</v>
      </c>
      <c r="I140" s="43" t="s">
        <v>1115</v>
      </c>
      <c r="J140" s="43" t="s">
        <v>1116</v>
      </c>
      <c r="K140" s="43" t="s">
        <v>1117</v>
      </c>
    </row>
    <row r="141" spans="3:11" ht="15" customHeight="1" x14ac:dyDescent="0.25">
      <c r="C141" s="44" t="s">
        <v>1118</v>
      </c>
      <c r="D141" s="43" t="s">
        <v>1119</v>
      </c>
      <c r="F141" s="43" t="s">
        <v>1121</v>
      </c>
      <c r="G141" s="43">
        <v>8326</v>
      </c>
      <c r="H141" s="43" t="s">
        <v>1122</v>
      </c>
      <c r="I141" s="43" t="s">
        <v>1123</v>
      </c>
      <c r="J141" s="43" t="s">
        <v>1124</v>
      </c>
      <c r="K141" s="43" t="s">
        <v>1125</v>
      </c>
    </row>
    <row r="142" spans="3:11" ht="15" customHeight="1" x14ac:dyDescent="0.25">
      <c r="C142" s="44" t="s">
        <v>1126</v>
      </c>
      <c r="D142" s="43" t="s">
        <v>1127</v>
      </c>
      <c r="F142" s="43" t="s">
        <v>1129</v>
      </c>
      <c r="G142" s="43">
        <v>2549</v>
      </c>
      <c r="H142" s="43" t="s">
        <v>1130</v>
      </c>
      <c r="I142" s="43" t="s">
        <v>1131</v>
      </c>
      <c r="J142" s="43" t="s">
        <v>1132</v>
      </c>
      <c r="K142" s="43" t="s">
        <v>1133</v>
      </c>
    </row>
    <row r="143" spans="3:11" ht="15" customHeight="1" x14ac:dyDescent="0.25">
      <c r="C143" s="44" t="s">
        <v>1134</v>
      </c>
      <c r="D143" s="43" t="s">
        <v>692</v>
      </c>
      <c r="F143" s="43" t="s">
        <v>1135</v>
      </c>
      <c r="G143" s="43">
        <v>2555</v>
      </c>
      <c r="H143" s="43" t="s">
        <v>929</v>
      </c>
      <c r="I143" s="43" t="s">
        <v>1136</v>
      </c>
      <c r="J143" s="43" t="s">
        <v>1137</v>
      </c>
      <c r="K143" s="43" t="s">
        <v>932</v>
      </c>
    </row>
    <row r="144" spans="3:11" ht="15" customHeight="1" x14ac:dyDescent="0.25">
      <c r="C144" s="44" t="s">
        <v>1138</v>
      </c>
      <c r="D144" s="43" t="s">
        <v>206</v>
      </c>
      <c r="F144" s="43" t="s">
        <v>1139</v>
      </c>
      <c r="G144" s="43">
        <v>2571</v>
      </c>
      <c r="H144" s="43" t="s">
        <v>1004</v>
      </c>
      <c r="I144" s="43" t="s">
        <v>1140</v>
      </c>
      <c r="J144" s="43" t="s">
        <v>1141</v>
      </c>
      <c r="K144" s="43" t="s">
        <v>1007</v>
      </c>
    </row>
    <row r="145" spans="3:11" ht="15" customHeight="1" x14ac:dyDescent="0.25">
      <c r="C145" s="44" t="s">
        <v>1142</v>
      </c>
      <c r="D145" s="43" t="s">
        <v>207</v>
      </c>
      <c r="F145" s="43" t="s">
        <v>1143</v>
      </c>
      <c r="G145" s="43">
        <v>1647</v>
      </c>
      <c r="H145" s="43" t="s">
        <v>1144</v>
      </c>
      <c r="I145" s="43" t="s">
        <v>1145</v>
      </c>
      <c r="J145" s="43" t="s">
        <v>1146</v>
      </c>
      <c r="K145" s="43" t="s">
        <v>1147</v>
      </c>
    </row>
    <row r="146" spans="3:11" ht="15" customHeight="1" x14ac:dyDescent="0.25">
      <c r="C146" s="44" t="s">
        <v>1149</v>
      </c>
      <c r="D146" s="43" t="s">
        <v>256</v>
      </c>
      <c r="F146" s="43" t="s">
        <v>1150</v>
      </c>
      <c r="G146" s="43">
        <v>10912</v>
      </c>
      <c r="H146" s="43" t="s">
        <v>1151</v>
      </c>
      <c r="I146" s="43" t="s">
        <v>1152</v>
      </c>
      <c r="J146" s="43" t="s">
        <v>1153</v>
      </c>
      <c r="K146" s="43" t="s">
        <v>1154</v>
      </c>
    </row>
    <row r="147" spans="3:11" ht="15" customHeight="1" x14ac:dyDescent="0.25">
      <c r="C147" s="44" t="s">
        <v>1155</v>
      </c>
      <c r="D147" s="43" t="s">
        <v>644</v>
      </c>
      <c r="F147" s="43" t="s">
        <v>1156</v>
      </c>
      <c r="G147" s="43">
        <v>2624</v>
      </c>
      <c r="H147" s="43" t="s">
        <v>1157</v>
      </c>
      <c r="I147" s="43" t="s">
        <v>1158</v>
      </c>
      <c r="J147" s="43" t="s">
        <v>1159</v>
      </c>
      <c r="K147" s="43" t="s">
        <v>1160</v>
      </c>
    </row>
    <row r="148" spans="3:11" ht="15" customHeight="1" x14ac:dyDescent="0.25">
      <c r="C148" s="44" t="s">
        <v>1161</v>
      </c>
      <c r="D148" s="43" t="s">
        <v>709</v>
      </c>
      <c r="F148" s="43" t="s">
        <v>1162</v>
      </c>
      <c r="G148" s="43">
        <v>2625</v>
      </c>
      <c r="H148" s="43" t="s">
        <v>1163</v>
      </c>
      <c r="I148" s="43" t="s">
        <v>1164</v>
      </c>
      <c r="J148" s="43" t="s">
        <v>1165</v>
      </c>
      <c r="K148" s="43" t="s">
        <v>1166</v>
      </c>
    </row>
    <row r="149" spans="3:11" ht="15" customHeight="1" x14ac:dyDescent="0.25">
      <c r="C149" s="44" t="s">
        <v>1167</v>
      </c>
      <c r="D149" s="43" t="s">
        <v>783</v>
      </c>
      <c r="F149" s="43" t="s">
        <v>1168</v>
      </c>
      <c r="G149" s="43">
        <v>2626</v>
      </c>
      <c r="H149" s="43" t="s">
        <v>1169</v>
      </c>
      <c r="I149" s="43" t="s">
        <v>1170</v>
      </c>
      <c r="J149" s="43" t="s">
        <v>1171</v>
      </c>
      <c r="K149" s="43" t="s">
        <v>1172</v>
      </c>
    </row>
    <row r="150" spans="3:11" ht="15" customHeight="1" x14ac:dyDescent="0.25">
      <c r="C150" s="44" t="s">
        <v>1173</v>
      </c>
      <c r="D150" s="43" t="s">
        <v>911</v>
      </c>
      <c r="F150" s="43" t="s">
        <v>1174</v>
      </c>
      <c r="G150" s="43">
        <v>9518</v>
      </c>
      <c r="H150" s="43" t="s">
        <v>1175</v>
      </c>
      <c r="I150" s="43" t="s">
        <v>1176</v>
      </c>
      <c r="J150" s="43" t="s">
        <v>1177</v>
      </c>
      <c r="K150" s="43" t="s">
        <v>1178</v>
      </c>
    </row>
    <row r="151" spans="3:11" ht="15" customHeight="1" x14ac:dyDescent="0.25">
      <c r="C151" s="44" t="s">
        <v>1179</v>
      </c>
      <c r="D151" s="43" t="s">
        <v>1019</v>
      </c>
      <c r="F151" s="43" t="s">
        <v>1180</v>
      </c>
      <c r="G151" s="43">
        <v>392255</v>
      </c>
      <c r="H151" s="43" t="s">
        <v>1181</v>
      </c>
      <c r="I151" s="43" t="s">
        <v>1182</v>
      </c>
      <c r="J151" s="43" t="s">
        <v>1183</v>
      </c>
      <c r="K151" s="43" t="s">
        <v>1184</v>
      </c>
    </row>
    <row r="152" spans="3:11" ht="15" customHeight="1" x14ac:dyDescent="0.25">
      <c r="C152" s="44" t="s">
        <v>1185</v>
      </c>
      <c r="D152" s="43" t="s">
        <v>1039</v>
      </c>
      <c r="F152" s="43" t="s">
        <v>1186</v>
      </c>
      <c r="G152" s="43">
        <v>27165</v>
      </c>
      <c r="H152" s="43" t="s">
        <v>1187</v>
      </c>
      <c r="I152" s="43" t="s">
        <v>1188</v>
      </c>
      <c r="J152" s="43" t="s">
        <v>1189</v>
      </c>
      <c r="K152" s="43" t="s">
        <v>1190</v>
      </c>
    </row>
    <row r="153" spans="3:11" ht="15" customHeight="1" x14ac:dyDescent="0.25">
      <c r="C153" s="44" t="s">
        <v>1191</v>
      </c>
      <c r="D153" s="43" t="s">
        <v>1047</v>
      </c>
      <c r="F153" s="43" t="s">
        <v>1192</v>
      </c>
      <c r="G153" s="43">
        <v>2878</v>
      </c>
      <c r="H153" s="43" t="s">
        <v>1193</v>
      </c>
      <c r="I153" s="43" t="s">
        <v>908</v>
      </c>
      <c r="J153" s="43" t="s">
        <v>1194</v>
      </c>
      <c r="K153" s="43" t="s">
        <v>909</v>
      </c>
    </row>
    <row r="154" spans="3:11" ht="15" customHeight="1" x14ac:dyDescent="0.25">
      <c r="C154" s="44" t="s">
        <v>1195</v>
      </c>
      <c r="D154" s="43" t="s">
        <v>1196</v>
      </c>
      <c r="F154" s="43" t="s">
        <v>1198</v>
      </c>
      <c r="G154" s="43">
        <v>2931</v>
      </c>
      <c r="H154" s="43" t="s">
        <v>1199</v>
      </c>
      <c r="I154" s="43" t="s">
        <v>1200</v>
      </c>
      <c r="J154" s="43" t="s">
        <v>1201</v>
      </c>
      <c r="K154" s="43" t="s">
        <v>1202</v>
      </c>
    </row>
    <row r="155" spans="3:11" ht="15" customHeight="1" x14ac:dyDescent="0.25">
      <c r="C155" s="44" t="s">
        <v>1203</v>
      </c>
      <c r="D155" s="43" t="s">
        <v>1204</v>
      </c>
      <c r="F155" s="43" t="s">
        <v>1206</v>
      </c>
      <c r="G155" s="43">
        <v>2932</v>
      </c>
      <c r="H155" s="43" t="s">
        <v>1207</v>
      </c>
      <c r="I155" s="43" t="s">
        <v>1208</v>
      </c>
      <c r="J155" s="43" t="s">
        <v>1209</v>
      </c>
      <c r="K155" s="43" t="s">
        <v>1210</v>
      </c>
    </row>
    <row r="156" spans="3:11" ht="15" customHeight="1" x14ac:dyDescent="0.25">
      <c r="C156" s="44" t="s">
        <v>1211</v>
      </c>
      <c r="D156" s="43" t="s">
        <v>1212</v>
      </c>
      <c r="F156" s="43" t="s">
        <v>1214</v>
      </c>
      <c r="G156" s="43">
        <v>2950</v>
      </c>
      <c r="H156" s="43" t="s">
        <v>134</v>
      </c>
      <c r="I156" s="43" t="s">
        <v>113</v>
      </c>
      <c r="J156" s="43" t="s">
        <v>218</v>
      </c>
      <c r="K156" s="43" t="s">
        <v>288</v>
      </c>
    </row>
    <row r="157" spans="3:11" ht="15" customHeight="1" x14ac:dyDescent="0.25">
      <c r="C157" s="44" t="s">
        <v>1215</v>
      </c>
      <c r="D157" s="43" t="s">
        <v>1216</v>
      </c>
      <c r="F157" s="43" t="s">
        <v>1218</v>
      </c>
      <c r="G157" s="43">
        <v>3055</v>
      </c>
      <c r="H157" s="43" t="s">
        <v>1219</v>
      </c>
      <c r="I157" s="43" t="s">
        <v>1196</v>
      </c>
      <c r="J157" s="43" t="s">
        <v>1220</v>
      </c>
      <c r="K157" s="43" t="s">
        <v>1197</v>
      </c>
    </row>
    <row r="158" spans="3:11" ht="15" customHeight="1" x14ac:dyDescent="0.25">
      <c r="C158" s="44" t="s">
        <v>1221</v>
      </c>
      <c r="D158" s="43" t="s">
        <v>1222</v>
      </c>
      <c r="F158" s="43" t="s">
        <v>1224</v>
      </c>
      <c r="G158" s="43">
        <v>3066</v>
      </c>
      <c r="H158" s="43" t="s">
        <v>1187</v>
      </c>
      <c r="I158" s="43" t="s">
        <v>1225</v>
      </c>
      <c r="J158" s="43" t="s">
        <v>1226</v>
      </c>
      <c r="K158" s="43" t="s">
        <v>1190</v>
      </c>
    </row>
    <row r="159" spans="3:11" ht="15" customHeight="1" x14ac:dyDescent="0.25">
      <c r="C159" s="44" t="s">
        <v>1227</v>
      </c>
      <c r="D159" s="43" t="s">
        <v>1228</v>
      </c>
      <c r="F159" s="43" t="s">
        <v>1230</v>
      </c>
      <c r="G159" s="43">
        <v>3280</v>
      </c>
      <c r="H159" s="43" t="s">
        <v>1231</v>
      </c>
      <c r="I159" s="43" t="s">
        <v>1232</v>
      </c>
      <c r="J159" s="43" t="s">
        <v>1233</v>
      </c>
      <c r="K159" s="43" t="s">
        <v>1234</v>
      </c>
    </row>
    <row r="160" spans="3:11" ht="15" customHeight="1" x14ac:dyDescent="0.25">
      <c r="C160" s="44" t="s">
        <v>1235</v>
      </c>
      <c r="D160" s="43" t="s">
        <v>1236</v>
      </c>
      <c r="F160" s="43" t="s">
        <v>1238</v>
      </c>
      <c r="G160" s="43">
        <v>3090</v>
      </c>
      <c r="H160" s="43" t="s">
        <v>136</v>
      </c>
      <c r="I160" s="43" t="s">
        <v>177</v>
      </c>
      <c r="J160" s="43" t="s">
        <v>161</v>
      </c>
      <c r="K160" s="43" t="s">
        <v>295</v>
      </c>
    </row>
    <row r="161" spans="3:11" ht="15" customHeight="1" x14ac:dyDescent="0.25">
      <c r="C161" s="44" t="s">
        <v>1239</v>
      </c>
      <c r="D161" s="43" t="s">
        <v>1240</v>
      </c>
      <c r="F161" s="43" t="s">
        <v>1242</v>
      </c>
      <c r="G161" s="43">
        <v>3091</v>
      </c>
      <c r="H161" s="43" t="s">
        <v>1243</v>
      </c>
      <c r="I161" s="43" t="s">
        <v>1244</v>
      </c>
      <c r="J161" s="43" t="s">
        <v>1245</v>
      </c>
      <c r="K161" s="43" t="s">
        <v>1246</v>
      </c>
    </row>
    <row r="162" spans="3:11" ht="15" customHeight="1" x14ac:dyDescent="0.25">
      <c r="C162" s="44" t="s">
        <v>1247</v>
      </c>
      <c r="D162" s="43" t="s">
        <v>1248</v>
      </c>
      <c r="F162" s="43" t="s">
        <v>1250</v>
      </c>
      <c r="G162" s="43">
        <v>3162</v>
      </c>
      <c r="H162" s="43" t="s">
        <v>1251</v>
      </c>
      <c r="I162" s="43" t="s">
        <v>1252</v>
      </c>
      <c r="J162" s="43" t="s">
        <v>1253</v>
      </c>
      <c r="K162" s="43" t="s">
        <v>1254</v>
      </c>
    </row>
    <row r="163" spans="3:11" ht="15" customHeight="1" x14ac:dyDescent="0.25">
      <c r="C163" s="44" t="s">
        <v>1255</v>
      </c>
      <c r="D163" s="43" t="s">
        <v>1256</v>
      </c>
      <c r="F163" s="43" t="s">
        <v>1258</v>
      </c>
      <c r="G163" s="43">
        <v>6928</v>
      </c>
      <c r="H163" s="43" t="s">
        <v>1259</v>
      </c>
      <c r="I163" s="43" t="s">
        <v>1035</v>
      </c>
      <c r="J163" s="43" t="s">
        <v>1260</v>
      </c>
      <c r="K163" s="43" t="s">
        <v>1036</v>
      </c>
    </row>
    <row r="164" spans="3:11" ht="15" customHeight="1" x14ac:dyDescent="0.25">
      <c r="C164" s="44" t="s">
        <v>1261</v>
      </c>
      <c r="D164" s="43" t="s">
        <v>962</v>
      </c>
      <c r="F164" s="43" t="s">
        <v>1262</v>
      </c>
      <c r="G164" s="43">
        <v>3198</v>
      </c>
      <c r="H164" s="43" t="s">
        <v>1231</v>
      </c>
      <c r="I164" s="43" t="s">
        <v>1263</v>
      </c>
      <c r="J164" s="43" t="s">
        <v>1264</v>
      </c>
      <c r="K164" s="43" t="s">
        <v>1234</v>
      </c>
    </row>
    <row r="165" spans="3:11" ht="15" customHeight="1" x14ac:dyDescent="0.25">
      <c r="C165" s="44" t="s">
        <v>1265</v>
      </c>
      <c r="D165" s="43" t="s">
        <v>1266</v>
      </c>
      <c r="F165" s="43" t="s">
        <v>1268</v>
      </c>
      <c r="G165" s="43">
        <v>3206</v>
      </c>
      <c r="H165" s="43" t="s">
        <v>1269</v>
      </c>
      <c r="I165" s="43" t="s">
        <v>1270</v>
      </c>
      <c r="J165" s="43" t="s">
        <v>1271</v>
      </c>
      <c r="K165" s="43" t="s">
        <v>1272</v>
      </c>
    </row>
    <row r="166" spans="3:11" ht="15" customHeight="1" x14ac:dyDescent="0.25">
      <c r="C166" s="44" t="s">
        <v>1273</v>
      </c>
      <c r="D166" s="43" t="s">
        <v>1274</v>
      </c>
      <c r="F166" s="43" t="s">
        <v>1276</v>
      </c>
      <c r="G166" s="43">
        <v>3207</v>
      </c>
      <c r="H166" s="43" t="s">
        <v>1277</v>
      </c>
      <c r="I166" s="43" t="s">
        <v>1278</v>
      </c>
      <c r="J166" s="43" t="s">
        <v>1279</v>
      </c>
      <c r="K166" s="43" t="s">
        <v>1280</v>
      </c>
    </row>
    <row r="167" spans="3:11" ht="15" customHeight="1" x14ac:dyDescent="0.25">
      <c r="C167" s="44" t="s">
        <v>1281</v>
      </c>
      <c r="D167" s="43" t="s">
        <v>1282</v>
      </c>
      <c r="F167" s="43" t="s">
        <v>1284</v>
      </c>
      <c r="G167" s="43">
        <v>3209</v>
      </c>
      <c r="H167" s="43" t="s">
        <v>1285</v>
      </c>
      <c r="I167" s="43" t="s">
        <v>1286</v>
      </c>
      <c r="J167" s="43" t="s">
        <v>1287</v>
      </c>
      <c r="K167" s="43" t="s">
        <v>1288</v>
      </c>
    </row>
    <row r="168" spans="3:11" ht="15" customHeight="1" x14ac:dyDescent="0.25">
      <c r="C168" s="44" t="s">
        <v>1289</v>
      </c>
      <c r="D168" s="43" t="s">
        <v>206</v>
      </c>
      <c r="F168" s="43" t="s">
        <v>1290</v>
      </c>
      <c r="G168" s="43">
        <v>3199</v>
      </c>
      <c r="H168" s="43" t="s">
        <v>1291</v>
      </c>
      <c r="I168" s="43" t="s">
        <v>1292</v>
      </c>
      <c r="J168" s="43" t="s">
        <v>1293</v>
      </c>
      <c r="K168" s="43" t="s">
        <v>1294</v>
      </c>
    </row>
    <row r="169" spans="3:11" ht="15" customHeight="1" x14ac:dyDescent="0.25">
      <c r="C169" s="44" t="s">
        <v>1295</v>
      </c>
      <c r="D169" s="43" t="s">
        <v>207</v>
      </c>
      <c r="F169" s="43" t="s">
        <v>1296</v>
      </c>
      <c r="G169" s="43">
        <v>3201</v>
      </c>
      <c r="H169" s="43" t="s">
        <v>1297</v>
      </c>
      <c r="I169" s="43" t="s">
        <v>1298</v>
      </c>
      <c r="J169" s="43" t="s">
        <v>1299</v>
      </c>
      <c r="K169" s="43" t="s">
        <v>1300</v>
      </c>
    </row>
    <row r="170" spans="3:11" ht="15" customHeight="1" x14ac:dyDescent="0.25">
      <c r="C170" s="44" t="s">
        <v>1302</v>
      </c>
      <c r="D170" s="43" t="s">
        <v>249</v>
      </c>
      <c r="F170" s="43" t="s">
        <v>1303</v>
      </c>
      <c r="G170" s="43">
        <v>3202</v>
      </c>
      <c r="H170" s="43" t="s">
        <v>1304</v>
      </c>
      <c r="I170" s="43" t="s">
        <v>1305</v>
      </c>
      <c r="J170" s="43" t="s">
        <v>1306</v>
      </c>
      <c r="K170" s="43" t="s">
        <v>1307</v>
      </c>
    </row>
    <row r="171" spans="3:11" ht="15" customHeight="1" x14ac:dyDescent="0.25">
      <c r="C171" s="44" t="s">
        <v>1308</v>
      </c>
      <c r="D171" s="43" t="s">
        <v>263</v>
      </c>
      <c r="F171" s="43" t="s">
        <v>1309</v>
      </c>
      <c r="G171" s="43">
        <v>3203</v>
      </c>
      <c r="H171" s="43" t="s">
        <v>1310</v>
      </c>
      <c r="I171" s="43" t="s">
        <v>1311</v>
      </c>
      <c r="J171" s="43" t="s">
        <v>1312</v>
      </c>
      <c r="K171" s="43" t="s">
        <v>1313</v>
      </c>
    </row>
    <row r="172" spans="3:11" ht="15" customHeight="1" x14ac:dyDescent="0.25">
      <c r="C172" s="44" t="s">
        <v>1314</v>
      </c>
      <c r="D172" s="43" t="s">
        <v>656</v>
      </c>
      <c r="F172" s="43" t="s">
        <v>1315</v>
      </c>
      <c r="G172" s="43">
        <v>3204</v>
      </c>
      <c r="H172" s="43" t="s">
        <v>1316</v>
      </c>
      <c r="I172" s="43" t="s">
        <v>1204</v>
      </c>
      <c r="J172" s="43" t="s">
        <v>1317</v>
      </c>
      <c r="K172" s="43" t="s">
        <v>1205</v>
      </c>
    </row>
    <row r="173" spans="3:11" ht="15" customHeight="1" x14ac:dyDescent="0.25">
      <c r="C173" s="44" t="s">
        <v>1318</v>
      </c>
      <c r="D173" s="43" t="s">
        <v>896</v>
      </c>
      <c r="F173" s="43" t="s">
        <v>1319</v>
      </c>
      <c r="G173" s="43">
        <v>3205</v>
      </c>
      <c r="H173" s="43" t="s">
        <v>1320</v>
      </c>
      <c r="I173" s="43" t="s">
        <v>1321</v>
      </c>
      <c r="J173" s="43" t="s">
        <v>1322</v>
      </c>
      <c r="K173" s="43" t="s">
        <v>1323</v>
      </c>
    </row>
    <row r="174" spans="3:11" ht="15" customHeight="1" x14ac:dyDescent="0.25">
      <c r="C174" s="44" t="s">
        <v>1324</v>
      </c>
      <c r="D174" s="43" t="s">
        <v>904</v>
      </c>
      <c r="F174" s="43" t="s">
        <v>1325</v>
      </c>
      <c r="G174" s="43">
        <v>3211</v>
      </c>
      <c r="H174" s="43" t="s">
        <v>1326</v>
      </c>
      <c r="I174" s="43" t="s">
        <v>1327</v>
      </c>
      <c r="J174" s="43" t="s">
        <v>1328</v>
      </c>
      <c r="K174" s="43" t="s">
        <v>1329</v>
      </c>
    </row>
    <row r="175" spans="3:11" ht="15" customHeight="1" x14ac:dyDescent="0.25">
      <c r="C175" s="44" t="s">
        <v>1330</v>
      </c>
      <c r="D175" s="43" t="s">
        <v>966</v>
      </c>
      <c r="F175" s="43" t="s">
        <v>1331</v>
      </c>
      <c r="G175" s="43">
        <v>10481</v>
      </c>
      <c r="H175" s="43" t="s">
        <v>1332</v>
      </c>
      <c r="I175" s="43" t="s">
        <v>1333</v>
      </c>
      <c r="J175" s="43" t="s">
        <v>1334</v>
      </c>
      <c r="K175" s="43" t="s">
        <v>1335</v>
      </c>
    </row>
    <row r="176" spans="3:11" ht="15" customHeight="1" x14ac:dyDescent="0.25">
      <c r="C176" s="44" t="s">
        <v>1336</v>
      </c>
      <c r="D176" s="43" t="s">
        <v>1176</v>
      </c>
      <c r="F176" s="43" t="s">
        <v>1337</v>
      </c>
      <c r="G176" s="43">
        <v>3212</v>
      </c>
      <c r="H176" s="43" t="s">
        <v>1338</v>
      </c>
      <c r="I176" s="43" t="s">
        <v>1339</v>
      </c>
      <c r="J176" s="43" t="s">
        <v>1340</v>
      </c>
      <c r="K176" s="43" t="s">
        <v>1341</v>
      </c>
    </row>
    <row r="177" spans="3:11" ht="15" customHeight="1" x14ac:dyDescent="0.25">
      <c r="C177" s="44" t="s">
        <v>1342</v>
      </c>
      <c r="D177" s="43" t="s">
        <v>1343</v>
      </c>
      <c r="F177" s="43" t="s">
        <v>1345</v>
      </c>
      <c r="G177" s="43">
        <v>3214</v>
      </c>
      <c r="H177" s="43" t="s">
        <v>1346</v>
      </c>
      <c r="I177" s="43" t="s">
        <v>1347</v>
      </c>
      <c r="J177" s="43" t="s">
        <v>1348</v>
      </c>
      <c r="K177" s="43" t="s">
        <v>1349</v>
      </c>
    </row>
    <row r="178" spans="3:11" ht="15" customHeight="1" x14ac:dyDescent="0.25">
      <c r="C178" s="44" t="s">
        <v>1350</v>
      </c>
      <c r="D178" s="43" t="s">
        <v>1351</v>
      </c>
      <c r="F178" s="43" t="s">
        <v>1353</v>
      </c>
      <c r="G178" s="43">
        <v>3215</v>
      </c>
      <c r="H178" s="43" t="s">
        <v>1354</v>
      </c>
      <c r="I178" s="43" t="s">
        <v>1212</v>
      </c>
      <c r="J178" s="43" t="s">
        <v>1355</v>
      </c>
      <c r="K178" s="43" t="s">
        <v>1213</v>
      </c>
    </row>
    <row r="179" spans="3:11" ht="15" customHeight="1" x14ac:dyDescent="0.25">
      <c r="C179" s="44" t="s">
        <v>1356</v>
      </c>
      <c r="D179" s="43" t="s">
        <v>1357</v>
      </c>
      <c r="F179" s="43" t="s">
        <v>1359</v>
      </c>
      <c r="G179" s="43">
        <v>3216</v>
      </c>
      <c r="H179" s="43" t="s">
        <v>1360</v>
      </c>
      <c r="I179" s="43" t="s">
        <v>1361</v>
      </c>
      <c r="J179" s="43" t="s">
        <v>1362</v>
      </c>
      <c r="K179" s="43" t="s">
        <v>1363</v>
      </c>
    </row>
    <row r="180" spans="3:11" ht="15" customHeight="1" x14ac:dyDescent="0.25">
      <c r="C180" s="44" t="s">
        <v>1364</v>
      </c>
      <c r="D180" s="43" t="s">
        <v>1365</v>
      </c>
      <c r="F180" s="43" t="s">
        <v>1367</v>
      </c>
      <c r="G180" s="43">
        <v>3217</v>
      </c>
      <c r="H180" s="43" t="s">
        <v>1368</v>
      </c>
      <c r="I180" s="43" t="s">
        <v>1369</v>
      </c>
      <c r="J180" s="43" t="s">
        <v>1370</v>
      </c>
      <c r="K180" s="43" t="s">
        <v>1371</v>
      </c>
    </row>
    <row r="181" spans="3:11" ht="15" customHeight="1" x14ac:dyDescent="0.25">
      <c r="C181" s="44" t="s">
        <v>1372</v>
      </c>
      <c r="D181" s="43" t="s">
        <v>1373</v>
      </c>
      <c r="F181" s="43" t="s">
        <v>1375</v>
      </c>
      <c r="G181" s="43">
        <v>3218</v>
      </c>
      <c r="H181" s="43" t="s">
        <v>1376</v>
      </c>
      <c r="I181" s="43" t="s">
        <v>1377</v>
      </c>
      <c r="J181" s="43" t="s">
        <v>1378</v>
      </c>
      <c r="K181" s="43" t="s">
        <v>1379</v>
      </c>
    </row>
    <row r="182" spans="3:11" ht="15" customHeight="1" x14ac:dyDescent="0.25">
      <c r="C182" s="44" t="s">
        <v>1380</v>
      </c>
      <c r="D182" s="43" t="s">
        <v>1381</v>
      </c>
      <c r="F182" s="43" t="s">
        <v>1383</v>
      </c>
      <c r="G182" s="43">
        <v>3224</v>
      </c>
      <c r="H182" s="43" t="s">
        <v>1384</v>
      </c>
      <c r="I182" s="43" t="s">
        <v>1385</v>
      </c>
      <c r="J182" s="43" t="s">
        <v>1386</v>
      </c>
      <c r="K182" s="43" t="s">
        <v>1387</v>
      </c>
    </row>
    <row r="183" spans="3:11" ht="15" customHeight="1" x14ac:dyDescent="0.25">
      <c r="C183" s="44" t="s">
        <v>1388</v>
      </c>
      <c r="D183" s="43" t="s">
        <v>1389</v>
      </c>
      <c r="F183" s="43" t="s">
        <v>1391</v>
      </c>
      <c r="G183" s="43">
        <v>3236</v>
      </c>
      <c r="H183" s="43" t="s">
        <v>1392</v>
      </c>
      <c r="I183" s="43" t="s">
        <v>1393</v>
      </c>
      <c r="J183" s="43" t="s">
        <v>1394</v>
      </c>
      <c r="K183" s="43" t="s">
        <v>1395</v>
      </c>
    </row>
    <row r="184" spans="3:11" ht="15" customHeight="1" x14ac:dyDescent="0.25">
      <c r="C184" s="44" t="s">
        <v>1396</v>
      </c>
      <c r="D184" s="43" t="s">
        <v>1397</v>
      </c>
      <c r="F184" s="43" t="s">
        <v>1399</v>
      </c>
      <c r="G184" s="43">
        <v>3237</v>
      </c>
      <c r="H184" s="43" t="s">
        <v>1400</v>
      </c>
      <c r="I184" s="43" t="s">
        <v>1401</v>
      </c>
      <c r="J184" s="43" t="s">
        <v>1402</v>
      </c>
      <c r="K184" s="43" t="s">
        <v>1403</v>
      </c>
    </row>
    <row r="185" spans="3:11" ht="15" customHeight="1" x14ac:dyDescent="0.25">
      <c r="C185" s="44" t="s">
        <v>1404</v>
      </c>
      <c r="D185" s="43" t="s">
        <v>494</v>
      </c>
      <c r="F185" s="43" t="s">
        <v>1405</v>
      </c>
      <c r="G185" s="43">
        <v>3239</v>
      </c>
      <c r="H185" s="43" t="s">
        <v>1406</v>
      </c>
      <c r="I185" s="43" t="s">
        <v>1407</v>
      </c>
      <c r="J185" s="43" t="s">
        <v>1408</v>
      </c>
      <c r="K185" s="43" t="s">
        <v>1409</v>
      </c>
    </row>
    <row r="186" spans="3:11" ht="15" customHeight="1" x14ac:dyDescent="0.25">
      <c r="C186" s="44" t="s">
        <v>1410</v>
      </c>
      <c r="D186" s="43" t="s">
        <v>1411</v>
      </c>
      <c r="F186" s="43" t="s">
        <v>1413</v>
      </c>
      <c r="G186" s="43">
        <v>3232</v>
      </c>
      <c r="H186" s="43" t="s">
        <v>1414</v>
      </c>
      <c r="I186" s="43" t="s">
        <v>1415</v>
      </c>
      <c r="J186" s="43" t="s">
        <v>1416</v>
      </c>
      <c r="K186" s="43" t="s">
        <v>1417</v>
      </c>
    </row>
    <row r="187" spans="3:11" ht="15" customHeight="1" x14ac:dyDescent="0.25">
      <c r="C187" s="44" t="s">
        <v>1418</v>
      </c>
      <c r="D187" s="43" t="s">
        <v>1419</v>
      </c>
      <c r="F187" s="43" t="s">
        <v>1421</v>
      </c>
      <c r="G187" s="43">
        <v>3265</v>
      </c>
      <c r="H187" s="43" t="s">
        <v>1422</v>
      </c>
      <c r="I187" s="43" t="s">
        <v>1423</v>
      </c>
      <c r="J187" s="43" t="s">
        <v>1424</v>
      </c>
      <c r="K187" s="43" t="s">
        <v>1425</v>
      </c>
    </row>
    <row r="188" spans="3:11" ht="15" customHeight="1" x14ac:dyDescent="0.25">
      <c r="C188" s="44" t="s">
        <v>1426</v>
      </c>
      <c r="D188" s="43" t="s">
        <v>1427</v>
      </c>
      <c r="F188" s="43" t="s">
        <v>1429</v>
      </c>
      <c r="G188" s="43">
        <v>8739</v>
      </c>
      <c r="H188" s="43" t="s">
        <v>1430</v>
      </c>
      <c r="I188" s="43" t="s">
        <v>1431</v>
      </c>
      <c r="J188" s="43" t="s">
        <v>1432</v>
      </c>
      <c r="K188" s="43" t="s">
        <v>1433</v>
      </c>
    </row>
    <row r="189" spans="3:11" ht="15" customHeight="1" x14ac:dyDescent="0.25">
      <c r="C189" s="44" t="s">
        <v>1434</v>
      </c>
      <c r="D189" s="43" t="s">
        <v>1435</v>
      </c>
      <c r="F189" s="43" t="s">
        <v>1437</v>
      </c>
      <c r="G189" s="43">
        <v>9956</v>
      </c>
      <c r="H189" s="43" t="s">
        <v>1438</v>
      </c>
      <c r="I189" s="43" t="s">
        <v>1043</v>
      </c>
      <c r="J189" s="43" t="s">
        <v>1439</v>
      </c>
      <c r="K189" s="43" t="s">
        <v>1044</v>
      </c>
    </row>
    <row r="190" spans="3:11" ht="15" customHeight="1" x14ac:dyDescent="0.25">
      <c r="C190" s="44" t="s">
        <v>1440</v>
      </c>
      <c r="D190" s="43" t="s">
        <v>1441</v>
      </c>
      <c r="F190" s="43" t="s">
        <v>1443</v>
      </c>
      <c r="G190" s="43" t="s">
        <v>212</v>
      </c>
      <c r="H190" s="43" t="s">
        <v>212</v>
      </c>
      <c r="I190" s="43" t="s">
        <v>1444</v>
      </c>
      <c r="J190" s="43" t="s">
        <v>1444</v>
      </c>
      <c r="K190" s="43" t="s">
        <v>1445</v>
      </c>
    </row>
    <row r="191" spans="3:11" ht="15" customHeight="1" x14ac:dyDescent="0.25">
      <c r="C191" s="44" t="s">
        <v>1446</v>
      </c>
      <c r="D191" s="43" t="s">
        <v>1447</v>
      </c>
      <c r="F191" s="43" t="s">
        <v>1449</v>
      </c>
      <c r="G191" s="43" t="s">
        <v>212</v>
      </c>
      <c r="H191" s="43" t="s">
        <v>212</v>
      </c>
      <c r="I191" s="43" t="s">
        <v>1450</v>
      </c>
      <c r="J191" s="43" t="s">
        <v>1450</v>
      </c>
      <c r="K191" s="43" t="s">
        <v>1451</v>
      </c>
    </row>
    <row r="192" spans="3:11" ht="15" customHeight="1" x14ac:dyDescent="0.25">
      <c r="C192" s="44" t="s">
        <v>1452</v>
      </c>
      <c r="D192" s="43" t="s">
        <v>206</v>
      </c>
      <c r="F192" s="43" t="s">
        <v>1453</v>
      </c>
      <c r="G192" s="43" t="s">
        <v>212</v>
      </c>
      <c r="H192" s="43" t="s">
        <v>212</v>
      </c>
      <c r="I192" s="43" t="s">
        <v>1454</v>
      </c>
      <c r="J192" s="43" t="s">
        <v>1454</v>
      </c>
      <c r="K192" s="43" t="s">
        <v>1455</v>
      </c>
    </row>
    <row r="193" spans="3:11" ht="15" customHeight="1" x14ac:dyDescent="0.25">
      <c r="C193" s="44" t="s">
        <v>1456</v>
      </c>
      <c r="D193" s="43" t="s">
        <v>207</v>
      </c>
      <c r="F193" s="43" t="s">
        <v>1457</v>
      </c>
      <c r="G193" s="43" t="s">
        <v>212</v>
      </c>
      <c r="H193" s="43" t="s">
        <v>212</v>
      </c>
      <c r="I193" s="43" t="s">
        <v>1458</v>
      </c>
      <c r="J193" s="43" t="s">
        <v>1458</v>
      </c>
      <c r="K193" s="43" t="s">
        <v>1459</v>
      </c>
    </row>
    <row r="194" spans="3:11" ht="15" customHeight="1" x14ac:dyDescent="0.25">
      <c r="C194" s="44" t="s">
        <v>1461</v>
      </c>
      <c r="D194" s="43" t="s">
        <v>270</v>
      </c>
      <c r="F194" s="43" t="s">
        <v>1462</v>
      </c>
      <c r="G194" s="43" t="s">
        <v>212</v>
      </c>
      <c r="H194" s="43" t="s">
        <v>212</v>
      </c>
      <c r="I194" s="43" t="s">
        <v>1463</v>
      </c>
      <c r="J194" s="43" t="s">
        <v>1463</v>
      </c>
      <c r="K194" s="43" t="s">
        <v>1464</v>
      </c>
    </row>
    <row r="195" spans="3:11" ht="15" customHeight="1" x14ac:dyDescent="0.25">
      <c r="C195" s="44" t="s">
        <v>1465</v>
      </c>
      <c r="D195" s="43" t="s">
        <v>352</v>
      </c>
      <c r="F195" s="43" t="s">
        <v>1466</v>
      </c>
      <c r="G195" s="43" t="s">
        <v>212</v>
      </c>
      <c r="H195" s="43" t="s">
        <v>212</v>
      </c>
      <c r="I195" s="43" t="s">
        <v>1467</v>
      </c>
      <c r="J195" s="43" t="s">
        <v>1467</v>
      </c>
      <c r="K195" s="43" t="s">
        <v>1468</v>
      </c>
    </row>
    <row r="196" spans="3:11" ht="15" customHeight="1" x14ac:dyDescent="0.25">
      <c r="C196" s="44" t="s">
        <v>1469</v>
      </c>
      <c r="D196" s="43" t="s">
        <v>366</v>
      </c>
      <c r="F196" s="43" t="s">
        <v>1470</v>
      </c>
      <c r="G196" s="43" t="s">
        <v>212</v>
      </c>
      <c r="H196" s="43" t="s">
        <v>212</v>
      </c>
      <c r="I196" s="43" t="s">
        <v>1471</v>
      </c>
      <c r="J196" s="43" t="s">
        <v>1471</v>
      </c>
      <c r="K196" s="43" t="s">
        <v>1472</v>
      </c>
    </row>
    <row r="197" spans="3:11" ht="15" customHeight="1" x14ac:dyDescent="0.25">
      <c r="C197" s="44" t="s">
        <v>1473</v>
      </c>
      <c r="D197" s="43" t="s">
        <v>380</v>
      </c>
      <c r="F197" s="43" t="s">
        <v>1474</v>
      </c>
      <c r="G197" s="43" t="s">
        <v>212</v>
      </c>
      <c r="H197" s="43" t="s">
        <v>212</v>
      </c>
      <c r="I197" s="43" t="s">
        <v>1475</v>
      </c>
      <c r="J197" s="43" t="s">
        <v>1475</v>
      </c>
      <c r="K197" s="43" t="s">
        <v>1476</v>
      </c>
    </row>
    <row r="198" spans="3:11" ht="15" customHeight="1" x14ac:dyDescent="0.25">
      <c r="C198" s="44" t="s">
        <v>1477</v>
      </c>
      <c r="D198" s="43" t="s">
        <v>394</v>
      </c>
      <c r="F198" s="43" t="s">
        <v>1478</v>
      </c>
      <c r="G198" s="43" t="s">
        <v>212</v>
      </c>
      <c r="H198" s="43" t="s">
        <v>212</v>
      </c>
      <c r="I198" s="43" t="s">
        <v>1479</v>
      </c>
      <c r="J198" s="43" t="s">
        <v>1479</v>
      </c>
      <c r="K198" s="43" t="s">
        <v>1480</v>
      </c>
    </row>
    <row r="199" spans="3:11" ht="15" customHeight="1" x14ac:dyDescent="0.25">
      <c r="C199" s="44" t="s">
        <v>1481</v>
      </c>
      <c r="D199" s="43" t="s">
        <v>406</v>
      </c>
      <c r="F199" s="43" t="s">
        <v>1482</v>
      </c>
      <c r="G199" s="43" t="s">
        <v>212</v>
      </c>
      <c r="H199" s="43" t="s">
        <v>212</v>
      </c>
      <c r="I199" s="43" t="s">
        <v>1483</v>
      </c>
      <c r="J199" s="43" t="s">
        <v>1483</v>
      </c>
      <c r="K199" s="43" t="s">
        <v>1484</v>
      </c>
    </row>
    <row r="200" spans="3:11" ht="15" customHeight="1" x14ac:dyDescent="0.25">
      <c r="C200" s="44" t="s">
        <v>1485</v>
      </c>
      <c r="D200" s="43" t="s">
        <v>412</v>
      </c>
      <c r="F200" s="43" t="s">
        <v>1486</v>
      </c>
      <c r="G200" s="43" t="s">
        <v>212</v>
      </c>
      <c r="H200" s="43" t="s">
        <v>212</v>
      </c>
      <c r="I200" s="43" t="s">
        <v>1487</v>
      </c>
      <c r="J200" s="43" t="s">
        <v>1487</v>
      </c>
      <c r="K200" s="43" t="s">
        <v>1488</v>
      </c>
    </row>
    <row r="201" spans="3:11" ht="15" customHeight="1" x14ac:dyDescent="0.25">
      <c r="C201" s="44" t="s">
        <v>1489</v>
      </c>
      <c r="D201" s="43" t="s">
        <v>420</v>
      </c>
      <c r="F201" s="43" t="s">
        <v>1490</v>
      </c>
      <c r="G201" s="43" t="s">
        <v>212</v>
      </c>
      <c r="H201" s="43" t="s">
        <v>212</v>
      </c>
      <c r="I201" s="43" t="s">
        <v>1491</v>
      </c>
      <c r="J201" s="43" t="s">
        <v>1491</v>
      </c>
      <c r="K201" s="43" t="s">
        <v>1492</v>
      </c>
    </row>
    <row r="202" spans="3:11" ht="15" customHeight="1" x14ac:dyDescent="0.25">
      <c r="C202" s="44" t="s">
        <v>1493</v>
      </c>
      <c r="D202" s="43" t="s">
        <v>474</v>
      </c>
      <c r="F202" s="43" t="s">
        <v>1494</v>
      </c>
      <c r="G202" s="43" t="s">
        <v>212</v>
      </c>
      <c r="H202" s="43" t="s">
        <v>212</v>
      </c>
      <c r="I202" s="43" t="s">
        <v>1495</v>
      </c>
      <c r="J202" s="43" t="s">
        <v>1495</v>
      </c>
      <c r="K202" s="43" t="s">
        <v>1496</v>
      </c>
    </row>
    <row r="203" spans="3:11" ht="15" customHeight="1" x14ac:dyDescent="0.25">
      <c r="C203" s="44" t="s">
        <v>1497</v>
      </c>
      <c r="D203" s="43" t="s">
        <v>512</v>
      </c>
      <c r="F203" s="43" t="s">
        <v>1498</v>
      </c>
      <c r="G203" s="43" t="s">
        <v>212</v>
      </c>
      <c r="H203" s="43" t="s">
        <v>212</v>
      </c>
      <c r="I203" s="43" t="s">
        <v>1499</v>
      </c>
      <c r="J203" s="43" t="s">
        <v>1499</v>
      </c>
      <c r="K203" s="43" t="s">
        <v>1500</v>
      </c>
    </row>
    <row r="204" spans="3:11" ht="15" customHeight="1" x14ac:dyDescent="0.25">
      <c r="C204" s="44" t="s">
        <v>1501</v>
      </c>
      <c r="D204" s="43" t="s">
        <v>520</v>
      </c>
      <c r="F204" s="43" t="s">
        <v>1502</v>
      </c>
      <c r="G204" s="43" t="s">
        <v>212</v>
      </c>
      <c r="H204" s="43" t="s">
        <v>212</v>
      </c>
      <c r="I204" s="43" t="s">
        <v>1503</v>
      </c>
      <c r="J204" s="43" t="s">
        <v>1503</v>
      </c>
      <c r="K204" s="43" t="s">
        <v>1504</v>
      </c>
    </row>
    <row r="205" spans="3:11" ht="15" customHeight="1" x14ac:dyDescent="0.25">
      <c r="C205" s="44" t="s">
        <v>1505</v>
      </c>
      <c r="D205" s="43" t="s">
        <v>731</v>
      </c>
      <c r="F205" s="43" t="s">
        <v>1506</v>
      </c>
      <c r="G205" s="43" t="s">
        <v>212</v>
      </c>
      <c r="H205" s="43" t="s">
        <v>212</v>
      </c>
      <c r="I205" s="43" t="s">
        <v>1507</v>
      </c>
      <c r="J205" s="43" t="s">
        <v>1507</v>
      </c>
      <c r="K205" s="43" t="s">
        <v>1508</v>
      </c>
    </row>
    <row r="206" spans="3:11" ht="15" customHeight="1" x14ac:dyDescent="0.25">
      <c r="C206" s="44" t="s">
        <v>1509</v>
      </c>
      <c r="D206" s="43" t="s">
        <v>749</v>
      </c>
      <c r="F206" s="43" t="s">
        <v>1510</v>
      </c>
      <c r="G206" s="43" t="s">
        <v>212</v>
      </c>
      <c r="H206" s="43" t="s">
        <v>212</v>
      </c>
      <c r="I206" s="43" t="s">
        <v>1511</v>
      </c>
      <c r="J206" s="43" t="s">
        <v>1511</v>
      </c>
      <c r="K206" s="43" t="s">
        <v>1512</v>
      </c>
    </row>
    <row r="207" spans="3:11" ht="15" customHeight="1" x14ac:dyDescent="0.25">
      <c r="C207" s="44" t="s">
        <v>1513</v>
      </c>
      <c r="D207" s="43" t="s">
        <v>849</v>
      </c>
      <c r="F207" s="43" t="s">
        <v>1514</v>
      </c>
      <c r="G207" s="43" t="s">
        <v>212</v>
      </c>
      <c r="H207" s="43" t="s">
        <v>212</v>
      </c>
      <c r="I207" s="43" t="s">
        <v>1515</v>
      </c>
      <c r="J207" s="43" t="s">
        <v>1515</v>
      </c>
      <c r="K207" s="43" t="s">
        <v>1516</v>
      </c>
    </row>
    <row r="208" spans="3:11" ht="15" customHeight="1" x14ac:dyDescent="0.25">
      <c r="C208" s="44" t="s">
        <v>1517</v>
      </c>
      <c r="D208" s="43" t="s">
        <v>862</v>
      </c>
      <c r="F208" s="43" t="s">
        <v>1518</v>
      </c>
      <c r="G208" s="43" t="s">
        <v>212</v>
      </c>
      <c r="H208" s="43" t="s">
        <v>212</v>
      </c>
      <c r="I208" s="43" t="s">
        <v>1519</v>
      </c>
      <c r="J208" s="43" t="s">
        <v>1519</v>
      </c>
      <c r="K208" s="43" t="s">
        <v>1520</v>
      </c>
    </row>
    <row r="209" spans="3:11" ht="15" customHeight="1" x14ac:dyDescent="0.25">
      <c r="C209" s="44" t="s">
        <v>1521</v>
      </c>
      <c r="D209" s="43" t="s">
        <v>1031</v>
      </c>
      <c r="F209" s="43" t="s">
        <v>1522</v>
      </c>
      <c r="G209" s="43" t="s">
        <v>212</v>
      </c>
      <c r="H209" s="43" t="s">
        <v>212</v>
      </c>
      <c r="I209" s="43" t="s">
        <v>1523</v>
      </c>
      <c r="J209" s="43" t="s">
        <v>1523</v>
      </c>
      <c r="K209" s="43" t="s">
        <v>1524</v>
      </c>
    </row>
    <row r="210" spans="3:11" ht="15" customHeight="1" x14ac:dyDescent="0.25">
      <c r="C210" s="44" t="s">
        <v>1525</v>
      </c>
      <c r="D210" s="43" t="s">
        <v>1145</v>
      </c>
      <c r="F210" s="43" t="s">
        <v>1526</v>
      </c>
      <c r="G210" s="43" t="s">
        <v>212</v>
      </c>
      <c r="H210" s="43" t="s">
        <v>212</v>
      </c>
      <c r="I210" s="43" t="s">
        <v>1527</v>
      </c>
      <c r="J210" s="43" t="s">
        <v>1527</v>
      </c>
      <c r="K210" s="43" t="s">
        <v>1528</v>
      </c>
    </row>
    <row r="211" spans="3:11" ht="15" customHeight="1" x14ac:dyDescent="0.25">
      <c r="C211" s="44" t="s">
        <v>1529</v>
      </c>
      <c r="D211" s="43" t="s">
        <v>1431</v>
      </c>
      <c r="F211" s="43" t="s">
        <v>1530</v>
      </c>
      <c r="G211" s="43" t="s">
        <v>212</v>
      </c>
      <c r="H211" s="43" t="s">
        <v>212</v>
      </c>
      <c r="I211" s="43" t="s">
        <v>1531</v>
      </c>
      <c r="J211" s="43" t="s">
        <v>1531</v>
      </c>
      <c r="K211" s="43" t="s">
        <v>1532</v>
      </c>
    </row>
    <row r="212" spans="3:11" ht="15" customHeight="1" x14ac:dyDescent="0.25">
      <c r="C212" s="44" t="s">
        <v>1533</v>
      </c>
      <c r="D212" s="43" t="s">
        <v>1534</v>
      </c>
      <c r="F212" s="43" t="s">
        <v>1536</v>
      </c>
      <c r="G212" s="43">
        <v>3303</v>
      </c>
      <c r="H212" s="43" t="s">
        <v>1537</v>
      </c>
      <c r="I212" s="43" t="s">
        <v>1538</v>
      </c>
      <c r="J212" s="43" t="s">
        <v>1539</v>
      </c>
      <c r="K212" s="43" t="s">
        <v>1540</v>
      </c>
    </row>
    <row r="213" spans="3:11" ht="15" customHeight="1" x14ac:dyDescent="0.25">
      <c r="C213" s="44" t="s">
        <v>1541</v>
      </c>
      <c r="D213" s="43" t="s">
        <v>1542</v>
      </c>
      <c r="F213" s="43" t="s">
        <v>1544</v>
      </c>
      <c r="G213" s="43">
        <v>3329</v>
      </c>
      <c r="H213" s="43" t="s">
        <v>1545</v>
      </c>
      <c r="I213" s="43" t="s">
        <v>1546</v>
      </c>
      <c r="J213" s="43" t="s">
        <v>1547</v>
      </c>
      <c r="K213" s="43" t="s">
        <v>1548</v>
      </c>
    </row>
    <row r="214" spans="3:11" ht="15" customHeight="1" x14ac:dyDescent="0.25">
      <c r="C214" s="44" t="s">
        <v>1549</v>
      </c>
      <c r="D214" s="43" t="s">
        <v>1550</v>
      </c>
      <c r="F214" s="43" t="s">
        <v>1552</v>
      </c>
      <c r="G214" s="43">
        <v>23308</v>
      </c>
      <c r="H214" s="43" t="s">
        <v>1553</v>
      </c>
      <c r="I214" s="43" t="s">
        <v>1554</v>
      </c>
      <c r="J214" s="43" t="s">
        <v>1555</v>
      </c>
      <c r="K214" s="43" t="s">
        <v>1556</v>
      </c>
    </row>
    <row r="215" spans="3:11" ht="15" customHeight="1" x14ac:dyDescent="0.25">
      <c r="C215" s="44" t="s">
        <v>1557</v>
      </c>
      <c r="D215" s="43" t="s">
        <v>1282</v>
      </c>
      <c r="F215" s="43" t="s">
        <v>1558</v>
      </c>
      <c r="G215" s="43">
        <v>3398</v>
      </c>
      <c r="H215" s="43" t="s">
        <v>1559</v>
      </c>
      <c r="I215" s="43" t="s">
        <v>1560</v>
      </c>
      <c r="J215" s="43" t="s">
        <v>1561</v>
      </c>
      <c r="K215" s="43" t="s">
        <v>1562</v>
      </c>
    </row>
    <row r="216" spans="3:11" ht="15" customHeight="1" x14ac:dyDescent="0.25">
      <c r="C216" s="44" t="s">
        <v>1563</v>
      </c>
      <c r="D216" s="43" t="s">
        <v>206</v>
      </c>
      <c r="F216" s="43" t="s">
        <v>1564</v>
      </c>
      <c r="G216" s="43">
        <v>10644</v>
      </c>
      <c r="H216" s="43" t="s">
        <v>1565</v>
      </c>
      <c r="I216" s="43" t="s">
        <v>1566</v>
      </c>
      <c r="J216" s="43" t="s">
        <v>1567</v>
      </c>
      <c r="K216" s="43" t="s">
        <v>1568</v>
      </c>
    </row>
    <row r="217" spans="3:11" ht="15" customHeight="1" x14ac:dyDescent="0.25">
      <c r="C217" s="44" t="s">
        <v>1569</v>
      </c>
      <c r="D217" s="43" t="s">
        <v>207</v>
      </c>
      <c r="F217" s="43" t="s">
        <v>1570</v>
      </c>
      <c r="G217" s="43">
        <v>3587</v>
      </c>
      <c r="H217" s="43" t="s">
        <v>1571</v>
      </c>
      <c r="I217" s="43" t="s">
        <v>1572</v>
      </c>
      <c r="J217" s="43" t="s">
        <v>1573</v>
      </c>
      <c r="K217" s="43" t="s">
        <v>1574</v>
      </c>
    </row>
    <row r="218" spans="3:11" ht="15" customHeight="1" x14ac:dyDescent="0.25">
      <c r="C218" s="44" t="s">
        <v>1576</v>
      </c>
      <c r="D218" s="43" t="s">
        <v>600</v>
      </c>
      <c r="F218" s="43" t="s">
        <v>1577</v>
      </c>
      <c r="G218" s="43">
        <v>3592</v>
      </c>
      <c r="H218" s="43" t="s">
        <v>1578</v>
      </c>
      <c r="I218" s="43" t="s">
        <v>1579</v>
      </c>
      <c r="J218" s="43" t="s">
        <v>1580</v>
      </c>
      <c r="K218" s="43" t="s">
        <v>1581</v>
      </c>
    </row>
    <row r="219" spans="3:11" ht="15" customHeight="1" x14ac:dyDescent="0.25">
      <c r="C219" s="44" t="s">
        <v>1582</v>
      </c>
      <c r="D219" s="43" t="s">
        <v>1031</v>
      </c>
      <c r="F219" s="43" t="s">
        <v>1583</v>
      </c>
      <c r="G219" s="43">
        <v>3593</v>
      </c>
      <c r="H219" s="43" t="s">
        <v>1584</v>
      </c>
      <c r="I219" s="43" t="s">
        <v>1585</v>
      </c>
      <c r="J219" s="43" t="s">
        <v>1586</v>
      </c>
      <c r="K219" s="43" t="s">
        <v>1587</v>
      </c>
    </row>
    <row r="220" spans="3:11" ht="15" customHeight="1" x14ac:dyDescent="0.25">
      <c r="C220" s="44" t="s">
        <v>1588</v>
      </c>
      <c r="D220" s="43" t="s">
        <v>1423</v>
      </c>
      <c r="F220" s="43" t="s">
        <v>1589</v>
      </c>
      <c r="G220" s="43">
        <v>3596</v>
      </c>
      <c r="H220" s="43" t="s">
        <v>1590</v>
      </c>
      <c r="I220" s="43" t="s">
        <v>1591</v>
      </c>
      <c r="J220" s="43" t="s">
        <v>1592</v>
      </c>
      <c r="K220" s="43" t="s">
        <v>1593</v>
      </c>
    </row>
    <row r="221" spans="3:11" ht="15" customHeight="1" x14ac:dyDescent="0.25">
      <c r="C221" s="44" t="s">
        <v>1594</v>
      </c>
      <c r="D221" s="43" t="s">
        <v>1538</v>
      </c>
      <c r="F221" s="43" t="s">
        <v>1595</v>
      </c>
      <c r="G221" s="43">
        <v>3597</v>
      </c>
      <c r="H221" s="43" t="s">
        <v>1596</v>
      </c>
      <c r="I221" s="43" t="s">
        <v>1597</v>
      </c>
      <c r="J221" s="43" t="s">
        <v>1598</v>
      </c>
      <c r="K221" s="43" t="s">
        <v>1599</v>
      </c>
    </row>
    <row r="222" spans="3:11" ht="15" customHeight="1" x14ac:dyDescent="0.25">
      <c r="C222" s="44" t="s">
        <v>1600</v>
      </c>
      <c r="D222" s="43" t="s">
        <v>1546</v>
      </c>
      <c r="F222" s="43" t="s">
        <v>1601</v>
      </c>
      <c r="G222" s="43">
        <v>3600</v>
      </c>
      <c r="H222" s="43" t="s">
        <v>1602</v>
      </c>
      <c r="I222" s="43" t="s">
        <v>1603</v>
      </c>
      <c r="J222" s="43" t="s">
        <v>1604</v>
      </c>
      <c r="K222" s="43" t="s">
        <v>1605</v>
      </c>
    </row>
    <row r="223" spans="3:11" ht="15" customHeight="1" x14ac:dyDescent="0.25">
      <c r="C223" s="44" t="s">
        <v>1606</v>
      </c>
      <c r="D223" s="43" t="s">
        <v>1607</v>
      </c>
      <c r="F223" s="43" t="s">
        <v>1609</v>
      </c>
      <c r="G223" s="43">
        <v>27189</v>
      </c>
      <c r="H223" s="43" t="s">
        <v>1610</v>
      </c>
      <c r="I223" s="43" t="s">
        <v>1611</v>
      </c>
      <c r="J223" s="43" t="s">
        <v>1612</v>
      </c>
      <c r="K223" s="43" t="s">
        <v>1613</v>
      </c>
    </row>
    <row r="224" spans="3:11" ht="15" customHeight="1" x14ac:dyDescent="0.25">
      <c r="C224" s="44" t="s">
        <v>1614</v>
      </c>
      <c r="D224" s="43" t="s">
        <v>1615</v>
      </c>
      <c r="F224" s="43" t="s">
        <v>1617</v>
      </c>
      <c r="G224" s="43">
        <v>23765</v>
      </c>
      <c r="H224" s="43" t="s">
        <v>1618</v>
      </c>
      <c r="I224" s="43" t="s">
        <v>1619</v>
      </c>
      <c r="J224" s="43" t="s">
        <v>1620</v>
      </c>
      <c r="K224" s="43" t="s">
        <v>1621</v>
      </c>
    </row>
    <row r="225" spans="3:11" ht="15" customHeight="1" x14ac:dyDescent="0.25">
      <c r="C225" s="44" t="s">
        <v>1622</v>
      </c>
      <c r="D225" s="43" t="s">
        <v>1623</v>
      </c>
      <c r="F225" s="43" t="s">
        <v>1625</v>
      </c>
      <c r="G225" s="43">
        <v>3566</v>
      </c>
      <c r="H225" s="43" t="s">
        <v>1626</v>
      </c>
      <c r="I225" s="43" t="s">
        <v>1627</v>
      </c>
      <c r="J225" s="43" t="s">
        <v>1628</v>
      </c>
      <c r="K225" s="43" t="s">
        <v>1629</v>
      </c>
    </row>
    <row r="226" spans="3:11" ht="15" customHeight="1" x14ac:dyDescent="0.25">
      <c r="C226" s="44" t="s">
        <v>1630</v>
      </c>
      <c r="D226" s="43" t="s">
        <v>1631</v>
      </c>
      <c r="F226" s="43" t="s">
        <v>1633</v>
      </c>
      <c r="G226" s="43">
        <v>3570</v>
      </c>
      <c r="H226" s="43" t="s">
        <v>1634</v>
      </c>
      <c r="I226" s="43" t="s">
        <v>1607</v>
      </c>
      <c r="J226" s="43" t="s">
        <v>1635</v>
      </c>
      <c r="K226" s="43" t="s">
        <v>1608</v>
      </c>
    </row>
    <row r="227" spans="3:11" ht="15" customHeight="1" x14ac:dyDescent="0.25">
      <c r="C227" s="44" t="s">
        <v>1636</v>
      </c>
      <c r="D227" s="43" t="s">
        <v>1637</v>
      </c>
      <c r="F227" s="43" t="s">
        <v>1639</v>
      </c>
      <c r="G227" s="43">
        <v>3572</v>
      </c>
      <c r="H227" s="43" t="s">
        <v>1640</v>
      </c>
      <c r="I227" s="43" t="s">
        <v>1641</v>
      </c>
      <c r="J227" s="43" t="s">
        <v>1642</v>
      </c>
      <c r="K227" s="43" t="s">
        <v>1643</v>
      </c>
    </row>
    <row r="228" spans="3:11" ht="15" customHeight="1" x14ac:dyDescent="0.25">
      <c r="C228" s="44" t="s">
        <v>1644</v>
      </c>
      <c r="D228" s="43" t="s">
        <v>1343</v>
      </c>
      <c r="F228" s="43" t="s">
        <v>1645</v>
      </c>
      <c r="G228" s="43">
        <v>3574</v>
      </c>
      <c r="H228" s="43" t="s">
        <v>1646</v>
      </c>
      <c r="I228" s="43" t="s">
        <v>1647</v>
      </c>
      <c r="J228" s="43" t="s">
        <v>1648</v>
      </c>
      <c r="K228" s="43" t="s">
        <v>1649</v>
      </c>
    </row>
    <row r="229" spans="3:11" ht="15" customHeight="1" x14ac:dyDescent="0.25">
      <c r="C229" s="44" t="s">
        <v>1650</v>
      </c>
      <c r="D229" s="43" t="s">
        <v>1651</v>
      </c>
      <c r="F229" s="43" t="s">
        <v>1653</v>
      </c>
      <c r="G229" s="43">
        <v>3623</v>
      </c>
      <c r="H229" s="43" t="s">
        <v>1654</v>
      </c>
      <c r="I229" s="43" t="s">
        <v>1655</v>
      </c>
      <c r="J229" s="43" t="s">
        <v>1656</v>
      </c>
      <c r="K229" s="43" t="s">
        <v>1657</v>
      </c>
    </row>
    <row r="230" spans="3:11" ht="15" customHeight="1" x14ac:dyDescent="0.25">
      <c r="C230" s="44" t="s">
        <v>1658</v>
      </c>
      <c r="D230" s="43" t="s">
        <v>1659</v>
      </c>
      <c r="F230" s="43" t="s">
        <v>1661</v>
      </c>
      <c r="G230" s="43">
        <v>3624</v>
      </c>
      <c r="H230" s="43" t="s">
        <v>1662</v>
      </c>
      <c r="I230" s="43" t="s">
        <v>1663</v>
      </c>
      <c r="J230" s="43" t="s">
        <v>1664</v>
      </c>
      <c r="K230" s="43" t="s">
        <v>1665</v>
      </c>
    </row>
    <row r="231" spans="3:11" ht="15" customHeight="1" x14ac:dyDescent="0.25">
      <c r="C231" s="44" t="s">
        <v>1666</v>
      </c>
      <c r="D231" s="43" t="s">
        <v>1667</v>
      </c>
      <c r="F231" s="43" t="s">
        <v>1669</v>
      </c>
      <c r="G231" s="43">
        <v>3638</v>
      </c>
      <c r="H231" s="43" t="s">
        <v>1670</v>
      </c>
      <c r="I231" s="43" t="s">
        <v>1671</v>
      </c>
      <c r="J231" s="43" t="s">
        <v>1672</v>
      </c>
      <c r="K231" s="43" t="s">
        <v>1673</v>
      </c>
    </row>
    <row r="232" spans="3:11" ht="15" customHeight="1" x14ac:dyDescent="0.25">
      <c r="C232" s="44" t="s">
        <v>1674</v>
      </c>
      <c r="D232" s="43" t="s">
        <v>1675</v>
      </c>
      <c r="F232" s="43" t="s">
        <v>1677</v>
      </c>
      <c r="G232" s="43">
        <v>3654</v>
      </c>
      <c r="H232" s="43" t="s">
        <v>1678</v>
      </c>
      <c r="I232" s="43" t="s">
        <v>1615</v>
      </c>
      <c r="J232" s="43" t="s">
        <v>1679</v>
      </c>
      <c r="K232" s="43" t="s">
        <v>1616</v>
      </c>
    </row>
    <row r="233" spans="3:11" ht="15" customHeight="1" x14ac:dyDescent="0.25">
      <c r="C233" s="44" t="s">
        <v>1680</v>
      </c>
      <c r="D233" s="43" t="s">
        <v>1681</v>
      </c>
      <c r="F233" s="43" t="s">
        <v>1683</v>
      </c>
      <c r="G233" s="43">
        <v>3656</v>
      </c>
      <c r="H233" s="43" t="s">
        <v>1684</v>
      </c>
      <c r="I233" s="43" t="s">
        <v>1623</v>
      </c>
      <c r="J233" s="43" t="s">
        <v>1685</v>
      </c>
      <c r="K233" s="43" t="s">
        <v>1624</v>
      </c>
    </row>
    <row r="234" spans="3:11" ht="15" customHeight="1" x14ac:dyDescent="0.25">
      <c r="C234" s="44" t="s">
        <v>1686</v>
      </c>
      <c r="D234" s="43" t="s">
        <v>1687</v>
      </c>
      <c r="F234" s="43" t="s">
        <v>1689</v>
      </c>
      <c r="G234" s="43">
        <v>3659</v>
      </c>
      <c r="H234" s="43" t="s">
        <v>1690</v>
      </c>
      <c r="I234" s="43" t="s">
        <v>1631</v>
      </c>
      <c r="J234" s="43" t="s">
        <v>1691</v>
      </c>
      <c r="K234" s="43" t="s">
        <v>1632</v>
      </c>
    </row>
    <row r="235" spans="3:11" ht="15" customHeight="1" x14ac:dyDescent="0.25">
      <c r="C235" s="44" t="s">
        <v>1692</v>
      </c>
      <c r="D235" s="43" t="s">
        <v>1693</v>
      </c>
      <c r="F235" s="43" t="s">
        <v>1695</v>
      </c>
      <c r="G235" s="43">
        <v>3661</v>
      </c>
      <c r="H235" s="43" t="s">
        <v>1696</v>
      </c>
      <c r="I235" s="43" t="s">
        <v>1637</v>
      </c>
      <c r="J235" s="43" t="s">
        <v>1697</v>
      </c>
      <c r="K235" s="43" t="s">
        <v>1638</v>
      </c>
    </row>
    <row r="236" spans="3:11" ht="15" customHeight="1" x14ac:dyDescent="0.25">
      <c r="C236" s="44" t="s">
        <v>1698</v>
      </c>
      <c r="D236" s="43" t="s">
        <v>1699</v>
      </c>
      <c r="F236" s="43" t="s">
        <v>1701</v>
      </c>
      <c r="G236" s="43">
        <v>3662</v>
      </c>
      <c r="H236" s="43" t="s">
        <v>1702</v>
      </c>
      <c r="I236" s="43" t="s">
        <v>1703</v>
      </c>
      <c r="J236" s="43" t="s">
        <v>1704</v>
      </c>
      <c r="K236" s="43" t="s">
        <v>1705</v>
      </c>
    </row>
    <row r="237" spans="3:11" ht="15" customHeight="1" x14ac:dyDescent="0.25">
      <c r="C237" s="44" t="s">
        <v>1706</v>
      </c>
      <c r="D237" s="43" t="s">
        <v>1707</v>
      </c>
      <c r="F237" s="43" t="s">
        <v>1709</v>
      </c>
      <c r="G237" s="43">
        <v>3394</v>
      </c>
      <c r="H237" s="43" t="s">
        <v>1710</v>
      </c>
      <c r="I237" s="43" t="s">
        <v>1343</v>
      </c>
      <c r="J237" s="43" t="s">
        <v>1711</v>
      </c>
      <c r="K237" s="43" t="s">
        <v>1344</v>
      </c>
    </row>
    <row r="238" spans="3:11" ht="15" customHeight="1" x14ac:dyDescent="0.25">
      <c r="C238" s="44" t="s">
        <v>1712</v>
      </c>
      <c r="D238" s="43" t="s">
        <v>1713</v>
      </c>
      <c r="F238" s="43" t="s">
        <v>1715</v>
      </c>
      <c r="G238" s="43">
        <v>64843</v>
      </c>
      <c r="H238" s="43" t="s">
        <v>1716</v>
      </c>
      <c r="I238" s="43" t="s">
        <v>1717</v>
      </c>
      <c r="J238" s="43" t="s">
        <v>1718</v>
      </c>
      <c r="K238" s="43" t="s">
        <v>1719</v>
      </c>
    </row>
    <row r="239" spans="3:11" ht="15" customHeight="1" x14ac:dyDescent="0.25">
      <c r="C239" s="44" t="s">
        <v>1720</v>
      </c>
      <c r="D239" s="43" t="s">
        <v>1721</v>
      </c>
      <c r="F239" s="43" t="s">
        <v>1723</v>
      </c>
      <c r="G239" s="43">
        <v>182</v>
      </c>
      <c r="H239" s="43" t="s">
        <v>1716</v>
      </c>
      <c r="I239" s="43" t="s">
        <v>1724</v>
      </c>
      <c r="J239" s="43" t="s">
        <v>1725</v>
      </c>
      <c r="K239" s="43" t="s">
        <v>1719</v>
      </c>
    </row>
    <row r="240" spans="3:11" ht="15" customHeight="1" x14ac:dyDescent="0.25">
      <c r="C240" s="44" t="s">
        <v>1726</v>
      </c>
      <c r="D240" s="43" t="s">
        <v>206</v>
      </c>
      <c r="F240" s="43" t="s">
        <v>1727</v>
      </c>
      <c r="G240" s="43">
        <v>3725</v>
      </c>
      <c r="H240" s="43" t="s">
        <v>1728</v>
      </c>
      <c r="I240" s="43" t="s">
        <v>1729</v>
      </c>
      <c r="J240" s="43" t="s">
        <v>1730</v>
      </c>
      <c r="K240" s="43" t="s">
        <v>1731</v>
      </c>
    </row>
    <row r="241" spans="3:11" ht="15" customHeight="1" x14ac:dyDescent="0.25">
      <c r="C241" s="44" t="s">
        <v>1732</v>
      </c>
      <c r="D241" s="43" t="s">
        <v>207</v>
      </c>
      <c r="F241" s="43" t="s">
        <v>1733</v>
      </c>
      <c r="G241" s="43">
        <v>3726</v>
      </c>
      <c r="H241" s="43" t="s">
        <v>1734</v>
      </c>
      <c r="I241" s="43" t="s">
        <v>1216</v>
      </c>
      <c r="J241" s="43" t="s">
        <v>1735</v>
      </c>
      <c r="K241" s="43" t="s">
        <v>1217</v>
      </c>
    </row>
    <row r="242" spans="3:11" ht="15" customHeight="1" x14ac:dyDescent="0.25">
      <c r="C242" s="44" t="s">
        <v>1737</v>
      </c>
      <c r="D242" s="43" t="s">
        <v>331</v>
      </c>
      <c r="F242" s="43" t="s">
        <v>1738</v>
      </c>
      <c r="G242" s="43">
        <v>2648</v>
      </c>
      <c r="H242" s="43" t="s">
        <v>1739</v>
      </c>
      <c r="I242" s="43" t="s">
        <v>1740</v>
      </c>
      <c r="J242" s="43" t="s">
        <v>1741</v>
      </c>
      <c r="K242" s="43" t="s">
        <v>1742</v>
      </c>
    </row>
    <row r="243" spans="3:11" ht="15" customHeight="1" x14ac:dyDescent="0.25">
      <c r="C243" s="44" t="s">
        <v>1743</v>
      </c>
      <c r="D243" s="43" t="s">
        <v>110</v>
      </c>
      <c r="F243" s="43" t="s">
        <v>1744</v>
      </c>
      <c r="G243" s="43">
        <v>9314</v>
      </c>
      <c r="H243" s="43" t="s">
        <v>1745</v>
      </c>
      <c r="I243" s="43" t="s">
        <v>440</v>
      </c>
      <c r="J243" s="43" t="s">
        <v>1746</v>
      </c>
      <c r="K243" s="43" t="s">
        <v>441</v>
      </c>
    </row>
    <row r="244" spans="3:11" ht="15" customHeight="1" x14ac:dyDescent="0.25">
      <c r="C244" s="44" t="s">
        <v>1747</v>
      </c>
      <c r="D244" s="43" t="s">
        <v>484</v>
      </c>
      <c r="F244" s="43" t="s">
        <v>1748</v>
      </c>
      <c r="G244" s="43">
        <v>3880</v>
      </c>
      <c r="H244" s="43" t="s">
        <v>1749</v>
      </c>
      <c r="I244" s="43" t="s">
        <v>1750</v>
      </c>
      <c r="J244" s="43" t="s">
        <v>1751</v>
      </c>
      <c r="K244" s="43" t="s">
        <v>1752</v>
      </c>
    </row>
    <row r="245" spans="3:11" ht="15" customHeight="1" x14ac:dyDescent="0.25">
      <c r="C245" s="44" t="s">
        <v>1753</v>
      </c>
      <c r="D245" s="43" t="s">
        <v>560</v>
      </c>
      <c r="F245" s="43" t="s">
        <v>1754</v>
      </c>
      <c r="G245" s="43">
        <v>3855</v>
      </c>
      <c r="H245" s="43" t="s">
        <v>1755</v>
      </c>
      <c r="I245" s="43" t="s">
        <v>1756</v>
      </c>
      <c r="J245" s="43" t="s">
        <v>1757</v>
      </c>
      <c r="K245" s="43" t="s">
        <v>1758</v>
      </c>
    </row>
    <row r="246" spans="3:11" ht="15" customHeight="1" x14ac:dyDescent="0.25">
      <c r="C246" s="44" t="s">
        <v>1759</v>
      </c>
      <c r="D246" s="43" t="s">
        <v>566</v>
      </c>
      <c r="F246" s="43" t="s">
        <v>1760</v>
      </c>
      <c r="G246" s="43">
        <v>3902</v>
      </c>
      <c r="H246" s="43" t="s">
        <v>1761</v>
      </c>
      <c r="I246" s="43" t="s">
        <v>1762</v>
      </c>
      <c r="J246" s="43" t="s">
        <v>1763</v>
      </c>
      <c r="K246" s="43" t="s">
        <v>1764</v>
      </c>
    </row>
    <row r="247" spans="3:11" ht="15" customHeight="1" x14ac:dyDescent="0.25">
      <c r="C247" s="44" t="s">
        <v>1765</v>
      </c>
      <c r="D247" s="43" t="s">
        <v>578</v>
      </c>
      <c r="F247" s="43" t="s">
        <v>1766</v>
      </c>
      <c r="G247" s="43">
        <v>3932</v>
      </c>
      <c r="H247" s="43" t="s">
        <v>1767</v>
      </c>
      <c r="I247" s="43" t="s">
        <v>1768</v>
      </c>
      <c r="J247" s="43" t="s">
        <v>1769</v>
      </c>
      <c r="K247" s="43" t="s">
        <v>1770</v>
      </c>
    </row>
    <row r="248" spans="3:11" ht="15" customHeight="1" x14ac:dyDescent="0.25">
      <c r="C248" s="44" t="s">
        <v>1771</v>
      </c>
      <c r="D248" s="43" t="s">
        <v>584</v>
      </c>
      <c r="F248" s="43" t="s">
        <v>1772</v>
      </c>
      <c r="G248" s="43">
        <v>3949</v>
      </c>
      <c r="H248" s="43" t="s">
        <v>1739</v>
      </c>
      <c r="I248" s="43" t="s">
        <v>1773</v>
      </c>
      <c r="J248" s="43" t="s">
        <v>1774</v>
      </c>
      <c r="K248" s="43" t="s">
        <v>1742</v>
      </c>
    </row>
    <row r="249" spans="3:11" ht="15" customHeight="1" x14ac:dyDescent="0.25">
      <c r="C249" s="44" t="s">
        <v>1775</v>
      </c>
      <c r="D249" s="43" t="s">
        <v>664</v>
      </c>
      <c r="F249" s="43" t="s">
        <v>1776</v>
      </c>
      <c r="G249" s="43">
        <v>51176</v>
      </c>
      <c r="H249" s="43" t="s">
        <v>1777</v>
      </c>
      <c r="I249" s="43" t="s">
        <v>1778</v>
      </c>
      <c r="J249" s="43" t="s">
        <v>1779</v>
      </c>
      <c r="K249" s="43" t="s">
        <v>1780</v>
      </c>
    </row>
    <row r="250" spans="3:11" ht="15" customHeight="1" x14ac:dyDescent="0.25">
      <c r="C250" s="44" t="s">
        <v>1781</v>
      </c>
      <c r="D250" s="43" t="s">
        <v>670</v>
      </c>
      <c r="F250" s="43" t="s">
        <v>1782</v>
      </c>
      <c r="G250" s="43">
        <v>10637</v>
      </c>
      <c r="H250" s="43" t="s">
        <v>1783</v>
      </c>
      <c r="I250" s="43" t="s">
        <v>1784</v>
      </c>
      <c r="J250" s="43" t="s">
        <v>1785</v>
      </c>
      <c r="K250" s="43" t="s">
        <v>1786</v>
      </c>
    </row>
    <row r="251" spans="3:11" ht="15" customHeight="1" x14ac:dyDescent="0.25">
      <c r="C251" s="44" t="s">
        <v>1787</v>
      </c>
      <c r="D251" s="43" t="s">
        <v>676</v>
      </c>
      <c r="F251" s="43" t="s">
        <v>1788</v>
      </c>
      <c r="G251" s="43">
        <v>3955</v>
      </c>
      <c r="H251" s="43" t="s">
        <v>1789</v>
      </c>
      <c r="I251" s="43" t="s">
        <v>1790</v>
      </c>
      <c r="J251" s="43" t="s">
        <v>1791</v>
      </c>
      <c r="K251" s="43" t="s">
        <v>1792</v>
      </c>
    </row>
    <row r="252" spans="3:11" ht="15" customHeight="1" x14ac:dyDescent="0.25">
      <c r="C252" s="44" t="s">
        <v>1793</v>
      </c>
      <c r="D252" s="43" t="s">
        <v>570</v>
      </c>
      <c r="F252" s="43" t="s">
        <v>1794</v>
      </c>
      <c r="G252" s="43">
        <v>64211</v>
      </c>
      <c r="H252" s="43" t="s">
        <v>1789</v>
      </c>
      <c r="I252" s="43" t="s">
        <v>1795</v>
      </c>
      <c r="J252" s="43" t="s">
        <v>1796</v>
      </c>
      <c r="K252" s="43" t="s">
        <v>1792</v>
      </c>
    </row>
    <row r="253" spans="3:11" ht="15" customHeight="1" x14ac:dyDescent="0.25">
      <c r="C253" s="44" t="s">
        <v>1797</v>
      </c>
      <c r="D253" s="43" t="s">
        <v>574</v>
      </c>
      <c r="F253" s="43" t="s">
        <v>1798</v>
      </c>
      <c r="G253" s="43">
        <v>3980</v>
      </c>
      <c r="H253" s="43" t="s">
        <v>1799</v>
      </c>
      <c r="I253" s="43" t="s">
        <v>1800</v>
      </c>
      <c r="J253" s="43" t="s">
        <v>1801</v>
      </c>
      <c r="K253" s="43" t="s">
        <v>1802</v>
      </c>
    </row>
    <row r="254" spans="3:11" ht="15" customHeight="1" x14ac:dyDescent="0.25">
      <c r="C254" s="44" t="s">
        <v>1803</v>
      </c>
      <c r="D254" s="43" t="s">
        <v>721</v>
      </c>
      <c r="F254" s="43" t="s">
        <v>1804</v>
      </c>
      <c r="G254" s="43">
        <v>79727</v>
      </c>
      <c r="H254" s="43" t="s">
        <v>1805</v>
      </c>
      <c r="I254" s="43" t="s">
        <v>1806</v>
      </c>
      <c r="J254" s="43" t="s">
        <v>1807</v>
      </c>
      <c r="K254" s="43" t="s">
        <v>1808</v>
      </c>
    </row>
    <row r="255" spans="3:11" ht="15" customHeight="1" x14ac:dyDescent="0.25">
      <c r="C255" s="44" t="s">
        <v>1809</v>
      </c>
      <c r="D255" s="43" t="s">
        <v>737</v>
      </c>
      <c r="F255" s="43" t="s">
        <v>1810</v>
      </c>
      <c r="G255" s="43">
        <v>4000</v>
      </c>
      <c r="H255" s="43" t="s">
        <v>1811</v>
      </c>
      <c r="I255" s="43" t="s">
        <v>1222</v>
      </c>
      <c r="J255" s="43" t="s">
        <v>1812</v>
      </c>
      <c r="K255" s="43" t="s">
        <v>1223</v>
      </c>
    </row>
    <row r="256" spans="3:11" ht="15" customHeight="1" x14ac:dyDescent="0.25">
      <c r="C256" s="44" t="s">
        <v>1813</v>
      </c>
      <c r="D256" s="43" t="s">
        <v>1145</v>
      </c>
      <c r="F256" s="43" t="s">
        <v>1814</v>
      </c>
      <c r="G256" s="43">
        <v>4015</v>
      </c>
      <c r="H256" s="43" t="s">
        <v>1815</v>
      </c>
      <c r="I256" s="43" t="s">
        <v>448</v>
      </c>
      <c r="J256" s="43" t="s">
        <v>1816</v>
      </c>
      <c r="K256" s="43" t="s">
        <v>449</v>
      </c>
    </row>
    <row r="257" spans="3:11" ht="15" customHeight="1" x14ac:dyDescent="0.25">
      <c r="C257" s="44" t="s">
        <v>1817</v>
      </c>
      <c r="D257" s="43" t="s">
        <v>1818</v>
      </c>
      <c r="F257" s="43" t="s">
        <v>1820</v>
      </c>
      <c r="G257" s="43">
        <v>4036</v>
      </c>
      <c r="H257" s="43" t="s">
        <v>1821</v>
      </c>
      <c r="I257" s="43" t="s">
        <v>1351</v>
      </c>
      <c r="J257" s="43" t="s">
        <v>1822</v>
      </c>
      <c r="K257" s="43" t="s">
        <v>1352</v>
      </c>
    </row>
    <row r="258" spans="3:11" ht="15" customHeight="1" x14ac:dyDescent="0.25">
      <c r="C258" s="44" t="s">
        <v>1823</v>
      </c>
      <c r="D258" s="43" t="s">
        <v>1824</v>
      </c>
      <c r="F258" s="43" t="s">
        <v>1826</v>
      </c>
      <c r="G258" s="43">
        <v>2615</v>
      </c>
      <c r="H258" s="43" t="s">
        <v>1827</v>
      </c>
      <c r="I258" s="43" t="s">
        <v>1828</v>
      </c>
      <c r="J258" s="43" t="s">
        <v>1829</v>
      </c>
      <c r="K258" s="43" t="s">
        <v>1830</v>
      </c>
    </row>
    <row r="259" spans="3:11" ht="15" customHeight="1" x14ac:dyDescent="0.25">
      <c r="C259" s="44" t="s">
        <v>1831</v>
      </c>
      <c r="D259" s="43" t="s">
        <v>1832</v>
      </c>
      <c r="F259" s="43" t="s">
        <v>1834</v>
      </c>
      <c r="G259" s="43">
        <v>4050</v>
      </c>
      <c r="H259" s="43" t="s">
        <v>1835</v>
      </c>
      <c r="I259" s="43" t="s">
        <v>1836</v>
      </c>
      <c r="J259" s="43" t="s">
        <v>1837</v>
      </c>
      <c r="K259" s="43" t="s">
        <v>1838</v>
      </c>
    </row>
    <row r="260" spans="3:11" ht="15" customHeight="1" x14ac:dyDescent="0.25">
      <c r="C260" s="44" t="s">
        <v>1839</v>
      </c>
      <c r="D260" s="43" t="s">
        <v>1840</v>
      </c>
      <c r="F260" s="43" t="s">
        <v>1842</v>
      </c>
      <c r="G260" s="43">
        <v>4053</v>
      </c>
      <c r="H260" s="43" t="s">
        <v>1843</v>
      </c>
      <c r="I260" s="43" t="s">
        <v>1844</v>
      </c>
      <c r="J260" s="43" t="s">
        <v>1845</v>
      </c>
      <c r="K260" s="43" t="s">
        <v>1846</v>
      </c>
    </row>
    <row r="261" spans="3:11" ht="15" customHeight="1" x14ac:dyDescent="0.25">
      <c r="C261" s="44" t="s">
        <v>1847</v>
      </c>
      <c r="D261" s="43" t="s">
        <v>1848</v>
      </c>
      <c r="F261" s="43" t="s">
        <v>1850</v>
      </c>
      <c r="G261" s="43">
        <v>4055</v>
      </c>
      <c r="H261" s="43" t="s">
        <v>1851</v>
      </c>
      <c r="I261" s="43" t="s">
        <v>1534</v>
      </c>
      <c r="J261" s="43" t="s">
        <v>1852</v>
      </c>
      <c r="K261" s="43" t="s">
        <v>1535</v>
      </c>
    </row>
    <row r="262" spans="3:11" ht="15" customHeight="1" x14ac:dyDescent="0.25">
      <c r="C262" s="44" t="s">
        <v>1853</v>
      </c>
      <c r="D262" s="43" t="s">
        <v>1854</v>
      </c>
      <c r="F262" s="43" t="s">
        <v>1856</v>
      </c>
      <c r="G262" s="43">
        <v>9935</v>
      </c>
      <c r="H262" s="43" t="s">
        <v>1857</v>
      </c>
      <c r="I262" s="43" t="s">
        <v>1228</v>
      </c>
      <c r="J262" s="43" t="s">
        <v>1858</v>
      </c>
      <c r="K262" s="43" t="s">
        <v>1229</v>
      </c>
    </row>
    <row r="263" spans="3:11" ht="15" customHeight="1" x14ac:dyDescent="0.25">
      <c r="C263" s="44" t="s">
        <v>1859</v>
      </c>
      <c r="D263" s="43" t="s">
        <v>1282</v>
      </c>
      <c r="F263" s="43" t="s">
        <v>1860</v>
      </c>
      <c r="G263" s="43">
        <v>10892</v>
      </c>
      <c r="H263" s="43" t="s">
        <v>1861</v>
      </c>
      <c r="I263" s="43" t="s">
        <v>1862</v>
      </c>
      <c r="J263" s="43" t="s">
        <v>1863</v>
      </c>
      <c r="K263" s="43" t="s">
        <v>1864</v>
      </c>
    </row>
    <row r="264" spans="3:11" ht="15" customHeight="1" x14ac:dyDescent="0.25">
      <c r="C264" s="44" t="s">
        <v>1865</v>
      </c>
      <c r="D264" s="43" t="s">
        <v>206</v>
      </c>
      <c r="F264" s="43" t="s">
        <v>1866</v>
      </c>
      <c r="G264" s="43">
        <v>9794</v>
      </c>
      <c r="H264" s="43" t="s">
        <v>1867</v>
      </c>
      <c r="I264" s="43" t="s">
        <v>1868</v>
      </c>
      <c r="J264" s="43" t="s">
        <v>1869</v>
      </c>
      <c r="K264" s="43" t="s">
        <v>1870</v>
      </c>
    </row>
    <row r="265" spans="3:11" ht="15" customHeight="1" x14ac:dyDescent="0.25">
      <c r="C265" s="44" t="s">
        <v>1871</v>
      </c>
      <c r="D265" s="43" t="s">
        <v>207</v>
      </c>
      <c r="F265" s="43" t="s">
        <v>1872</v>
      </c>
      <c r="G265" s="43">
        <v>4217</v>
      </c>
      <c r="H265" s="43" t="s">
        <v>1873</v>
      </c>
      <c r="I265" s="43" t="s">
        <v>1874</v>
      </c>
      <c r="J265" s="43" t="s">
        <v>1875</v>
      </c>
      <c r="K265" s="43" t="s">
        <v>1876</v>
      </c>
    </row>
    <row r="266" spans="3:11" ht="15" customHeight="1" x14ac:dyDescent="0.25">
      <c r="C266" s="44" t="s">
        <v>1878</v>
      </c>
      <c r="D266" s="43" t="s">
        <v>715</v>
      </c>
      <c r="F266" s="43" t="s">
        <v>1879</v>
      </c>
      <c r="G266" s="43">
        <v>6885</v>
      </c>
      <c r="H266" s="43" t="s">
        <v>1880</v>
      </c>
      <c r="I266" s="43" t="s">
        <v>1651</v>
      </c>
      <c r="J266" s="43" t="s">
        <v>1881</v>
      </c>
      <c r="K266" s="43" t="s">
        <v>1652</v>
      </c>
    </row>
    <row r="267" spans="3:11" ht="15" customHeight="1" x14ac:dyDescent="0.25">
      <c r="C267" s="44" t="s">
        <v>1882</v>
      </c>
      <c r="D267" s="43" t="s">
        <v>974</v>
      </c>
      <c r="F267" s="43" t="s">
        <v>1883</v>
      </c>
      <c r="G267" s="43">
        <v>4171</v>
      </c>
      <c r="H267" s="43" t="s">
        <v>1884</v>
      </c>
      <c r="I267" s="43" t="s">
        <v>1818</v>
      </c>
      <c r="J267" s="43" t="s">
        <v>1885</v>
      </c>
      <c r="K267" s="43" t="s">
        <v>1819</v>
      </c>
    </row>
    <row r="268" spans="3:11" ht="15" customHeight="1" x14ac:dyDescent="0.25">
      <c r="C268" s="44" t="s">
        <v>1886</v>
      </c>
      <c r="D268" s="43" t="s">
        <v>1071</v>
      </c>
      <c r="F268" s="43" t="s">
        <v>1887</v>
      </c>
      <c r="G268" s="43">
        <v>4173</v>
      </c>
      <c r="H268" s="43" t="s">
        <v>1888</v>
      </c>
      <c r="I268" s="43" t="s">
        <v>1824</v>
      </c>
      <c r="J268" s="43" t="s">
        <v>1889</v>
      </c>
      <c r="K268" s="43" t="s">
        <v>1825</v>
      </c>
    </row>
    <row r="269" spans="3:11" ht="15" customHeight="1" x14ac:dyDescent="0.25">
      <c r="C269" s="44" t="s">
        <v>1890</v>
      </c>
      <c r="D269" s="43" t="s">
        <v>1164</v>
      </c>
      <c r="F269" s="43" t="s">
        <v>1891</v>
      </c>
      <c r="G269" s="43">
        <v>4204</v>
      </c>
      <c r="H269" s="43" t="s">
        <v>1867</v>
      </c>
      <c r="I269" s="43" t="s">
        <v>1892</v>
      </c>
      <c r="J269" s="43" t="s">
        <v>1893</v>
      </c>
      <c r="K269" s="43" t="s">
        <v>1870</v>
      </c>
    </row>
    <row r="270" spans="3:11" ht="15" customHeight="1" x14ac:dyDescent="0.25">
      <c r="C270" s="44" t="s">
        <v>1894</v>
      </c>
      <c r="D270" s="43" t="s">
        <v>1170</v>
      </c>
      <c r="F270" s="43" t="s">
        <v>1895</v>
      </c>
      <c r="G270" s="43">
        <v>4221</v>
      </c>
      <c r="H270" s="43" t="s">
        <v>1896</v>
      </c>
      <c r="I270" s="43" t="s">
        <v>1236</v>
      </c>
      <c r="J270" s="43" t="s">
        <v>1897</v>
      </c>
      <c r="K270" s="43" t="s">
        <v>1237</v>
      </c>
    </row>
    <row r="271" spans="3:11" ht="15" customHeight="1" x14ac:dyDescent="0.25">
      <c r="C271" s="44" t="s">
        <v>1898</v>
      </c>
      <c r="D271" s="43" t="s">
        <v>1270</v>
      </c>
      <c r="F271" s="43" t="s">
        <v>1899</v>
      </c>
      <c r="G271" s="43">
        <v>4255</v>
      </c>
      <c r="H271" s="43" t="s">
        <v>138</v>
      </c>
      <c r="I271" s="43" t="s">
        <v>178</v>
      </c>
      <c r="J271" s="43" t="s">
        <v>162</v>
      </c>
      <c r="K271" s="43" t="s">
        <v>300</v>
      </c>
    </row>
    <row r="272" spans="3:11" ht="15" customHeight="1" x14ac:dyDescent="0.25">
      <c r="C272" s="44" t="s">
        <v>1900</v>
      </c>
      <c r="D272" s="43" t="s">
        <v>1560</v>
      </c>
      <c r="F272" s="43" t="s">
        <v>1901</v>
      </c>
      <c r="G272" s="43">
        <v>4277</v>
      </c>
      <c r="H272" s="43" t="s">
        <v>1902</v>
      </c>
      <c r="I272" s="43" t="s">
        <v>1903</v>
      </c>
      <c r="J272" s="43" t="s">
        <v>1904</v>
      </c>
      <c r="K272" s="43" t="s">
        <v>1905</v>
      </c>
    </row>
    <row r="273" spans="3:11" ht="15" customHeight="1" x14ac:dyDescent="0.25">
      <c r="C273" s="44" t="s">
        <v>1906</v>
      </c>
      <c r="D273" s="43" t="s">
        <v>1591</v>
      </c>
      <c r="F273" s="43" t="s">
        <v>1907</v>
      </c>
      <c r="G273" s="43">
        <v>4292</v>
      </c>
      <c r="H273" s="43" t="s">
        <v>1908</v>
      </c>
      <c r="I273" s="43" t="s">
        <v>462</v>
      </c>
      <c r="J273" s="43" t="s">
        <v>1909</v>
      </c>
      <c r="K273" s="43" t="s">
        <v>463</v>
      </c>
    </row>
    <row r="274" spans="3:11" ht="15" customHeight="1" x14ac:dyDescent="0.25">
      <c r="C274" s="44" t="s">
        <v>1910</v>
      </c>
      <c r="D274" s="43" t="s">
        <v>1703</v>
      </c>
      <c r="F274" s="43" t="s">
        <v>1911</v>
      </c>
      <c r="G274" s="43">
        <v>27030</v>
      </c>
      <c r="H274" s="43" t="s">
        <v>1912</v>
      </c>
      <c r="I274" s="43" t="s">
        <v>1913</v>
      </c>
      <c r="J274" s="43" t="s">
        <v>1914</v>
      </c>
      <c r="K274" s="43" t="s">
        <v>1915</v>
      </c>
    </row>
    <row r="275" spans="3:11" ht="15" customHeight="1" x14ac:dyDescent="0.25">
      <c r="C275" s="44" t="s">
        <v>1916</v>
      </c>
      <c r="D275" s="43" t="s">
        <v>1343</v>
      </c>
      <c r="F275" s="43" t="s">
        <v>1917</v>
      </c>
      <c r="G275" s="43">
        <v>4311</v>
      </c>
      <c r="H275" s="43" t="s">
        <v>1918</v>
      </c>
      <c r="I275" s="43" t="s">
        <v>1357</v>
      </c>
      <c r="J275" s="43" t="s">
        <v>1919</v>
      </c>
      <c r="K275" s="43" t="s">
        <v>1358</v>
      </c>
    </row>
    <row r="276" spans="3:11" ht="15" customHeight="1" x14ac:dyDescent="0.25">
      <c r="C276" s="44" t="s">
        <v>1920</v>
      </c>
      <c r="D276" s="43" t="s">
        <v>1828</v>
      </c>
      <c r="F276" s="43" t="s">
        <v>1921</v>
      </c>
      <c r="G276" s="43">
        <v>4361</v>
      </c>
      <c r="H276" s="43" t="s">
        <v>1922</v>
      </c>
      <c r="I276" s="43" t="s">
        <v>1832</v>
      </c>
      <c r="J276" s="43" t="s">
        <v>1923</v>
      </c>
      <c r="K276" s="43" t="s">
        <v>1833</v>
      </c>
    </row>
    <row r="277" spans="3:11" ht="15" customHeight="1" x14ac:dyDescent="0.25">
      <c r="C277" s="44" t="s">
        <v>1924</v>
      </c>
      <c r="D277" s="43" t="s">
        <v>1925</v>
      </c>
      <c r="F277" s="43" t="s">
        <v>1927</v>
      </c>
      <c r="G277" s="43">
        <v>4436</v>
      </c>
      <c r="H277" s="43" t="s">
        <v>1928</v>
      </c>
      <c r="I277" s="43" t="s">
        <v>632</v>
      </c>
      <c r="J277" s="43" t="s">
        <v>1929</v>
      </c>
      <c r="K277" s="43" t="s">
        <v>633</v>
      </c>
    </row>
    <row r="278" spans="3:11" ht="15" customHeight="1" x14ac:dyDescent="0.25">
      <c r="C278" s="44" t="s">
        <v>1930</v>
      </c>
      <c r="D278" s="43" t="s">
        <v>1931</v>
      </c>
      <c r="F278" s="43" t="s">
        <v>1933</v>
      </c>
      <c r="G278" s="43">
        <v>4437</v>
      </c>
      <c r="H278" s="43" t="s">
        <v>1934</v>
      </c>
      <c r="I278" s="43" t="s">
        <v>640</v>
      </c>
      <c r="J278" s="43" t="s">
        <v>1935</v>
      </c>
      <c r="K278" s="43" t="s">
        <v>641</v>
      </c>
    </row>
    <row r="279" spans="3:11" ht="15" customHeight="1" x14ac:dyDescent="0.25">
      <c r="C279" s="44" t="s">
        <v>1936</v>
      </c>
      <c r="D279" s="43" t="s">
        <v>1937</v>
      </c>
      <c r="F279" s="43" t="s">
        <v>1939</v>
      </c>
      <c r="G279" s="43">
        <v>4486</v>
      </c>
      <c r="H279" s="43" t="s">
        <v>1940</v>
      </c>
      <c r="I279" s="43" t="s">
        <v>1941</v>
      </c>
      <c r="J279" s="43" t="s">
        <v>1942</v>
      </c>
      <c r="K279" s="43" t="s">
        <v>1943</v>
      </c>
    </row>
    <row r="280" spans="3:11" ht="15" customHeight="1" x14ac:dyDescent="0.25">
      <c r="C280" s="44" t="s">
        <v>1944</v>
      </c>
      <c r="D280" s="43" t="s">
        <v>1945</v>
      </c>
      <c r="F280" s="43" t="s">
        <v>1947</v>
      </c>
      <c r="G280" s="43">
        <v>4487</v>
      </c>
      <c r="H280" s="43" t="s">
        <v>1948</v>
      </c>
      <c r="I280" s="43" t="s">
        <v>926</v>
      </c>
      <c r="J280" s="43" t="s">
        <v>1949</v>
      </c>
      <c r="K280" s="43" t="s">
        <v>927</v>
      </c>
    </row>
    <row r="281" spans="3:11" ht="15" customHeight="1" x14ac:dyDescent="0.25">
      <c r="C281" s="44" t="s">
        <v>1950</v>
      </c>
      <c r="D281" s="43" t="s">
        <v>1951</v>
      </c>
      <c r="F281" s="43" t="s">
        <v>1953</v>
      </c>
      <c r="G281" s="43">
        <v>4524</v>
      </c>
      <c r="H281" s="43" t="s">
        <v>1954</v>
      </c>
      <c r="I281" s="43" t="s">
        <v>793</v>
      </c>
      <c r="J281" s="43" t="s">
        <v>1955</v>
      </c>
      <c r="K281" s="43" t="s">
        <v>794</v>
      </c>
    </row>
    <row r="282" spans="3:11" ht="15" customHeight="1" x14ac:dyDescent="0.25">
      <c r="C282" s="44" t="s">
        <v>1956</v>
      </c>
      <c r="D282" s="43" t="s">
        <v>1957</v>
      </c>
      <c r="F282" s="43" t="s">
        <v>1959</v>
      </c>
      <c r="G282" s="43">
        <v>4602</v>
      </c>
      <c r="H282" s="43" t="s">
        <v>1960</v>
      </c>
      <c r="I282" s="43" t="s">
        <v>1925</v>
      </c>
      <c r="J282" s="43" t="s">
        <v>1961</v>
      </c>
      <c r="K282" s="43" t="s">
        <v>1926</v>
      </c>
    </row>
    <row r="283" spans="3:11" ht="15" customHeight="1" x14ac:dyDescent="0.25">
      <c r="C283" s="44" t="s">
        <v>1962</v>
      </c>
      <c r="D283" s="43" t="s">
        <v>1963</v>
      </c>
      <c r="F283" s="43" t="s">
        <v>1965</v>
      </c>
      <c r="G283" s="43">
        <v>4615</v>
      </c>
      <c r="H283" s="43" t="s">
        <v>1966</v>
      </c>
      <c r="I283" s="43" t="s">
        <v>1659</v>
      </c>
      <c r="J283" s="43" t="s">
        <v>1967</v>
      </c>
      <c r="K283" s="43" t="s">
        <v>1660</v>
      </c>
    </row>
    <row r="284" spans="3:11" ht="15" customHeight="1" x14ac:dyDescent="0.25">
      <c r="C284" s="44" t="s">
        <v>1968</v>
      </c>
      <c r="D284" s="43" t="s">
        <v>1969</v>
      </c>
      <c r="F284" s="43" t="s">
        <v>1971</v>
      </c>
      <c r="G284" s="43">
        <v>4690</v>
      </c>
      <c r="H284" s="43" t="s">
        <v>1972</v>
      </c>
      <c r="I284" s="43" t="s">
        <v>1973</v>
      </c>
      <c r="J284" s="43" t="s">
        <v>1974</v>
      </c>
      <c r="K284" s="43" t="s">
        <v>1975</v>
      </c>
    </row>
    <row r="285" spans="3:11" ht="15" customHeight="1" x14ac:dyDescent="0.25">
      <c r="C285" s="44" t="s">
        <v>1976</v>
      </c>
      <c r="D285" s="43" t="s">
        <v>1977</v>
      </c>
      <c r="F285" s="43" t="s">
        <v>1979</v>
      </c>
      <c r="G285" s="43">
        <v>9612</v>
      </c>
      <c r="H285" s="43" t="s">
        <v>1980</v>
      </c>
      <c r="I285" s="43" t="s">
        <v>1981</v>
      </c>
      <c r="J285" s="43" t="s">
        <v>1982</v>
      </c>
      <c r="K285" s="43" t="s">
        <v>1983</v>
      </c>
    </row>
    <row r="286" spans="3:11" ht="15" customHeight="1" x14ac:dyDescent="0.25">
      <c r="C286" s="44" t="s">
        <v>1984</v>
      </c>
      <c r="D286" s="43" t="s">
        <v>1985</v>
      </c>
      <c r="F286" s="43" t="s">
        <v>1987</v>
      </c>
      <c r="G286" s="43">
        <v>23385</v>
      </c>
      <c r="H286" s="43" t="s">
        <v>1988</v>
      </c>
      <c r="I286" s="43" t="s">
        <v>1989</v>
      </c>
      <c r="J286" s="43" t="s">
        <v>1990</v>
      </c>
      <c r="K286" s="43" t="s">
        <v>661</v>
      </c>
    </row>
    <row r="287" spans="3:11" ht="15" customHeight="1" x14ac:dyDescent="0.25">
      <c r="C287" s="44" t="s">
        <v>1991</v>
      </c>
      <c r="D287" s="43" t="s">
        <v>1992</v>
      </c>
      <c r="F287" s="43" t="s">
        <v>1994</v>
      </c>
      <c r="G287" s="43">
        <v>4760</v>
      </c>
      <c r="H287" s="43" t="s">
        <v>1995</v>
      </c>
      <c r="I287" s="43" t="s">
        <v>1996</v>
      </c>
      <c r="J287" s="43" t="s">
        <v>1997</v>
      </c>
      <c r="K287" s="43" t="s">
        <v>1998</v>
      </c>
    </row>
    <row r="288" spans="3:11" ht="15" customHeight="1" x14ac:dyDescent="0.25">
      <c r="C288" s="44" t="s">
        <v>1999</v>
      </c>
      <c r="D288" s="43" t="s">
        <v>206</v>
      </c>
      <c r="F288" s="43" t="s">
        <v>2000</v>
      </c>
      <c r="G288" s="43">
        <v>4762</v>
      </c>
      <c r="H288" s="43" t="s">
        <v>2001</v>
      </c>
      <c r="I288" s="43" t="s">
        <v>2002</v>
      </c>
      <c r="J288" s="43" t="s">
        <v>2003</v>
      </c>
      <c r="K288" s="43" t="s">
        <v>2004</v>
      </c>
    </row>
    <row r="289" spans="3:11" ht="15" customHeight="1" x14ac:dyDescent="0.25">
      <c r="C289" s="44" t="s">
        <v>2005</v>
      </c>
      <c r="D289" s="43" t="s">
        <v>207</v>
      </c>
      <c r="F289" s="43" t="s">
        <v>2006</v>
      </c>
      <c r="G289" s="43">
        <v>4772</v>
      </c>
      <c r="H289" s="43" t="s">
        <v>2007</v>
      </c>
      <c r="I289" s="43" t="s">
        <v>1240</v>
      </c>
      <c r="J289" s="43" t="s">
        <v>2008</v>
      </c>
      <c r="K289" s="43" t="s">
        <v>1241</v>
      </c>
    </row>
    <row r="290" spans="3:11" ht="15" customHeight="1" x14ac:dyDescent="0.25">
      <c r="C290" s="44" t="s">
        <v>2010</v>
      </c>
      <c r="D290" s="43" t="s">
        <v>359</v>
      </c>
      <c r="F290" s="43" t="s">
        <v>2011</v>
      </c>
      <c r="G290" s="43">
        <v>4791</v>
      </c>
      <c r="H290" s="43" t="s">
        <v>2012</v>
      </c>
      <c r="I290" s="43" t="s">
        <v>2013</v>
      </c>
      <c r="J290" s="43" t="s">
        <v>2014</v>
      </c>
      <c r="K290" s="43" t="s">
        <v>2015</v>
      </c>
    </row>
    <row r="291" spans="3:11" ht="15" customHeight="1" x14ac:dyDescent="0.25">
      <c r="C291" s="44" t="s">
        <v>2016</v>
      </c>
      <c r="D291" s="43" t="s">
        <v>436</v>
      </c>
      <c r="F291" s="43" t="s">
        <v>2017</v>
      </c>
      <c r="G291" s="43">
        <v>4800</v>
      </c>
      <c r="H291" s="43" t="s">
        <v>2018</v>
      </c>
      <c r="I291" s="43" t="s">
        <v>2019</v>
      </c>
      <c r="J291" s="43" t="s">
        <v>2020</v>
      </c>
      <c r="K291" s="43" t="s">
        <v>2021</v>
      </c>
    </row>
    <row r="292" spans="3:11" ht="15" customHeight="1" x14ac:dyDescent="0.25">
      <c r="C292" s="44" t="s">
        <v>2022</v>
      </c>
      <c r="D292" s="43" t="s">
        <v>444</v>
      </c>
      <c r="F292" s="43" t="s">
        <v>2023</v>
      </c>
      <c r="G292" s="43">
        <v>22795</v>
      </c>
      <c r="H292" s="43" t="s">
        <v>2024</v>
      </c>
      <c r="I292" s="43" t="s">
        <v>2025</v>
      </c>
      <c r="J292" s="43" t="s">
        <v>2026</v>
      </c>
      <c r="K292" s="43" t="s">
        <v>2027</v>
      </c>
    </row>
    <row r="293" spans="3:11" ht="15" customHeight="1" x14ac:dyDescent="0.25">
      <c r="C293" s="44" t="s">
        <v>2028</v>
      </c>
      <c r="D293" s="43" t="s">
        <v>452</v>
      </c>
      <c r="F293" s="43" t="s">
        <v>2029</v>
      </c>
      <c r="G293" s="43">
        <v>85407</v>
      </c>
      <c r="H293" s="43" t="s">
        <v>2030</v>
      </c>
      <c r="I293" s="43" t="s">
        <v>2031</v>
      </c>
      <c r="J293" s="43" t="s">
        <v>2032</v>
      </c>
      <c r="K293" s="43" t="s">
        <v>2033</v>
      </c>
    </row>
    <row r="294" spans="3:11" ht="15" customHeight="1" x14ac:dyDescent="0.25">
      <c r="C294" s="44" t="s">
        <v>2034</v>
      </c>
      <c r="D294" s="43" t="s">
        <v>458</v>
      </c>
      <c r="F294" s="43" t="s">
        <v>2035</v>
      </c>
      <c r="G294" s="43">
        <v>10392</v>
      </c>
      <c r="H294" s="43" t="s">
        <v>2036</v>
      </c>
      <c r="I294" s="43" t="s">
        <v>2037</v>
      </c>
      <c r="J294" s="43" t="s">
        <v>2038</v>
      </c>
      <c r="K294" s="43" t="s">
        <v>2039</v>
      </c>
    </row>
    <row r="295" spans="3:11" ht="15" customHeight="1" x14ac:dyDescent="0.25">
      <c r="C295" s="44" t="s">
        <v>2040</v>
      </c>
      <c r="D295" s="43" t="s">
        <v>757</v>
      </c>
      <c r="F295" s="43" t="s">
        <v>2041</v>
      </c>
      <c r="G295" s="43">
        <v>9241</v>
      </c>
      <c r="H295" s="43" t="s">
        <v>2042</v>
      </c>
      <c r="I295" s="43" t="s">
        <v>2043</v>
      </c>
      <c r="J295" s="43" t="s">
        <v>2044</v>
      </c>
      <c r="K295" s="43" t="s">
        <v>2045</v>
      </c>
    </row>
    <row r="296" spans="3:11" ht="15" customHeight="1" x14ac:dyDescent="0.25">
      <c r="C296" s="44" t="s">
        <v>2046</v>
      </c>
      <c r="D296" s="43" t="s">
        <v>1182</v>
      </c>
      <c r="F296" s="43" t="s">
        <v>2047</v>
      </c>
      <c r="G296" s="43">
        <v>4851</v>
      </c>
      <c r="H296" s="43" t="s">
        <v>2048</v>
      </c>
      <c r="I296" s="43" t="s">
        <v>2049</v>
      </c>
      <c r="J296" s="43" t="s">
        <v>2050</v>
      </c>
      <c r="K296" s="43" t="s">
        <v>2051</v>
      </c>
    </row>
    <row r="297" spans="3:11" ht="15" customHeight="1" x14ac:dyDescent="0.25">
      <c r="C297" s="44" t="s">
        <v>2052</v>
      </c>
      <c r="D297" s="43" t="s">
        <v>1784</v>
      </c>
      <c r="F297" s="43" t="s">
        <v>2053</v>
      </c>
      <c r="G297" s="43">
        <v>4853</v>
      </c>
      <c r="H297" s="43" t="s">
        <v>2054</v>
      </c>
      <c r="I297" s="43" t="s">
        <v>2055</v>
      </c>
      <c r="J297" s="43" t="s">
        <v>2056</v>
      </c>
      <c r="K297" s="43" t="s">
        <v>2057</v>
      </c>
    </row>
    <row r="298" spans="3:11" ht="15" customHeight="1" x14ac:dyDescent="0.25">
      <c r="C298" s="44" t="s">
        <v>2058</v>
      </c>
      <c r="D298" s="43" t="s">
        <v>1844</v>
      </c>
      <c r="F298" s="43" t="s">
        <v>2059</v>
      </c>
      <c r="G298" s="43">
        <v>4869</v>
      </c>
      <c r="H298" s="43" t="s">
        <v>2060</v>
      </c>
      <c r="I298" s="43" t="s">
        <v>1248</v>
      </c>
      <c r="J298" s="43" t="s">
        <v>2061</v>
      </c>
      <c r="K298" s="43" t="s">
        <v>1249</v>
      </c>
    </row>
    <row r="299" spans="3:11" ht="15" customHeight="1" x14ac:dyDescent="0.25">
      <c r="C299" s="44" t="s">
        <v>2062</v>
      </c>
      <c r="D299" s="43" t="s">
        <v>2043</v>
      </c>
      <c r="F299" s="43" t="s">
        <v>2063</v>
      </c>
      <c r="G299" s="43">
        <v>4929</v>
      </c>
      <c r="H299" s="43" t="s">
        <v>1980</v>
      </c>
      <c r="I299" s="43" t="s">
        <v>2064</v>
      </c>
      <c r="J299" s="43" t="s">
        <v>2065</v>
      </c>
      <c r="K299" s="43" t="s">
        <v>1983</v>
      </c>
    </row>
    <row r="300" spans="3:11" ht="15" customHeight="1" x14ac:dyDescent="0.25">
      <c r="C300" s="44" t="s">
        <v>2066</v>
      </c>
      <c r="D300" s="43" t="s">
        <v>2067</v>
      </c>
      <c r="F300" s="43" t="s">
        <v>2069</v>
      </c>
      <c r="G300" s="43">
        <v>8013</v>
      </c>
      <c r="H300" s="43" t="s">
        <v>2070</v>
      </c>
      <c r="I300" s="43" t="s">
        <v>1931</v>
      </c>
      <c r="J300" s="43" t="s">
        <v>2071</v>
      </c>
      <c r="K300" s="43" t="s">
        <v>1932</v>
      </c>
    </row>
    <row r="301" spans="3:11" ht="15" customHeight="1" x14ac:dyDescent="0.25">
      <c r="C301" s="44" t="s">
        <v>2072</v>
      </c>
      <c r="D301" s="43" t="s">
        <v>2073</v>
      </c>
      <c r="F301" s="43" t="s">
        <v>2075</v>
      </c>
      <c r="G301" s="43">
        <v>9253</v>
      </c>
      <c r="H301" s="43" t="s">
        <v>2076</v>
      </c>
      <c r="I301" s="43" t="s">
        <v>2077</v>
      </c>
      <c r="J301" s="43" t="s">
        <v>2078</v>
      </c>
      <c r="K301" s="43" t="s">
        <v>2079</v>
      </c>
    </row>
    <row r="302" spans="3:11" ht="15" customHeight="1" x14ac:dyDescent="0.25">
      <c r="C302" s="44" t="s">
        <v>2080</v>
      </c>
      <c r="D302" s="43" t="s">
        <v>2081</v>
      </c>
      <c r="F302" s="43" t="s">
        <v>2083</v>
      </c>
      <c r="G302" s="43">
        <v>100506658</v>
      </c>
      <c r="H302" s="43" t="s">
        <v>2084</v>
      </c>
      <c r="I302" s="43" t="s">
        <v>2085</v>
      </c>
      <c r="J302" s="43" t="s">
        <v>2086</v>
      </c>
      <c r="K302" s="43" t="s">
        <v>2087</v>
      </c>
    </row>
    <row r="303" spans="3:11" ht="15" customHeight="1" x14ac:dyDescent="0.25">
      <c r="C303" s="44" t="s">
        <v>2088</v>
      </c>
      <c r="D303" s="43" t="s">
        <v>2089</v>
      </c>
      <c r="F303" s="43" t="s">
        <v>2091</v>
      </c>
      <c r="G303" s="43">
        <v>10215</v>
      </c>
      <c r="H303" s="43" t="s">
        <v>2092</v>
      </c>
      <c r="I303" s="43" t="s">
        <v>2093</v>
      </c>
      <c r="J303" s="43" t="s">
        <v>2094</v>
      </c>
      <c r="K303" s="43" t="s">
        <v>2095</v>
      </c>
    </row>
    <row r="304" spans="3:11" ht="15" customHeight="1" x14ac:dyDescent="0.25">
      <c r="C304" s="44" t="s">
        <v>2096</v>
      </c>
      <c r="D304" s="43" t="s">
        <v>2097</v>
      </c>
      <c r="F304" s="43" t="s">
        <v>2099</v>
      </c>
      <c r="G304" s="43">
        <v>4978</v>
      </c>
      <c r="H304" s="43" t="s">
        <v>2100</v>
      </c>
      <c r="I304" s="43" t="s">
        <v>648</v>
      </c>
      <c r="J304" s="43" t="s">
        <v>2101</v>
      </c>
      <c r="K304" s="43" t="s">
        <v>649</v>
      </c>
    </row>
    <row r="305" spans="3:11" ht="15" customHeight="1" x14ac:dyDescent="0.25">
      <c r="C305" s="44" t="s">
        <v>2102</v>
      </c>
      <c r="D305" s="43" t="s">
        <v>2103</v>
      </c>
      <c r="F305" s="43" t="s">
        <v>2105</v>
      </c>
      <c r="G305" s="43">
        <v>142</v>
      </c>
      <c r="H305" s="43" t="s">
        <v>2106</v>
      </c>
      <c r="I305" s="43" t="s">
        <v>2107</v>
      </c>
      <c r="J305" s="43" t="s">
        <v>2108</v>
      </c>
      <c r="K305" s="43" t="s">
        <v>2109</v>
      </c>
    </row>
    <row r="306" spans="3:11" ht="15" customHeight="1" x14ac:dyDescent="0.25">
      <c r="C306" s="44" t="s">
        <v>2110</v>
      </c>
      <c r="D306" s="43" t="s">
        <v>2111</v>
      </c>
      <c r="F306" s="43" t="s">
        <v>2113</v>
      </c>
      <c r="G306" s="43">
        <v>5079</v>
      </c>
      <c r="H306" s="43" t="s">
        <v>2114</v>
      </c>
      <c r="I306" s="43" t="s">
        <v>805</v>
      </c>
      <c r="J306" s="43" t="s">
        <v>2115</v>
      </c>
      <c r="K306" s="43" t="s">
        <v>806</v>
      </c>
    </row>
    <row r="307" spans="3:11" ht="15" customHeight="1" x14ac:dyDescent="0.25">
      <c r="C307" s="44" t="s">
        <v>2116</v>
      </c>
      <c r="D307" s="43" t="s">
        <v>2117</v>
      </c>
      <c r="F307" s="43" t="s">
        <v>2119</v>
      </c>
      <c r="G307" s="43">
        <v>57575</v>
      </c>
      <c r="H307" s="43" t="s">
        <v>2120</v>
      </c>
      <c r="I307" s="43" t="s">
        <v>1067</v>
      </c>
      <c r="J307" s="43" t="s">
        <v>2121</v>
      </c>
      <c r="K307" s="43" t="s">
        <v>1068</v>
      </c>
    </row>
    <row r="308" spans="3:11" ht="15" customHeight="1" x14ac:dyDescent="0.25">
      <c r="C308" s="44" t="s">
        <v>2122</v>
      </c>
      <c r="D308" s="43" t="s">
        <v>2123</v>
      </c>
      <c r="F308" s="43" t="s">
        <v>2125</v>
      </c>
      <c r="G308" s="43">
        <v>84759</v>
      </c>
      <c r="H308" s="43" t="s">
        <v>2126</v>
      </c>
      <c r="I308" s="43" t="s">
        <v>2127</v>
      </c>
      <c r="J308" s="43" t="s">
        <v>2128</v>
      </c>
      <c r="K308" s="43" t="s">
        <v>2129</v>
      </c>
    </row>
    <row r="309" spans="3:11" ht="15" customHeight="1" x14ac:dyDescent="0.25">
      <c r="C309" s="44" t="s">
        <v>2130</v>
      </c>
      <c r="D309" s="43" t="s">
        <v>2131</v>
      </c>
      <c r="F309" s="43" t="s">
        <v>2133</v>
      </c>
      <c r="G309" s="43">
        <v>7703</v>
      </c>
      <c r="H309" s="43" t="s">
        <v>2134</v>
      </c>
      <c r="I309" s="43" t="s">
        <v>2135</v>
      </c>
      <c r="J309" s="43" t="s">
        <v>2136</v>
      </c>
      <c r="K309" s="43" t="s">
        <v>2137</v>
      </c>
    </row>
    <row r="310" spans="3:11" ht="15" customHeight="1" x14ac:dyDescent="0.25">
      <c r="C310" s="44" t="s">
        <v>2138</v>
      </c>
      <c r="D310" s="43" t="s">
        <v>2139</v>
      </c>
      <c r="F310" s="43" t="s">
        <v>2141</v>
      </c>
      <c r="G310" s="43">
        <v>10336</v>
      </c>
      <c r="H310" s="43" t="s">
        <v>2142</v>
      </c>
      <c r="I310" s="43" t="s">
        <v>2143</v>
      </c>
      <c r="J310" s="43" t="s">
        <v>2144</v>
      </c>
      <c r="K310" s="43" t="s">
        <v>2145</v>
      </c>
    </row>
    <row r="311" spans="3:11" ht="15" customHeight="1" x14ac:dyDescent="0.25">
      <c r="C311" s="44" t="s">
        <v>2146</v>
      </c>
      <c r="D311" s="43" t="s">
        <v>1985</v>
      </c>
      <c r="F311" s="43" t="s">
        <v>2147</v>
      </c>
      <c r="G311" s="43">
        <v>84108</v>
      </c>
      <c r="H311" s="43" t="s">
        <v>2148</v>
      </c>
      <c r="I311" s="43" t="s">
        <v>2149</v>
      </c>
      <c r="J311" s="43" t="s">
        <v>2150</v>
      </c>
      <c r="K311" s="43" t="s">
        <v>2151</v>
      </c>
    </row>
    <row r="312" spans="3:11" ht="15" customHeight="1" x14ac:dyDescent="0.25">
      <c r="C312" s="44" t="s">
        <v>2152</v>
      </c>
      <c r="D312" s="43" t="s">
        <v>206</v>
      </c>
      <c r="F312" s="43" t="s">
        <v>2153</v>
      </c>
      <c r="G312" s="43">
        <v>5111</v>
      </c>
      <c r="H312" s="43" t="s">
        <v>2154</v>
      </c>
      <c r="I312" s="43" t="s">
        <v>2155</v>
      </c>
      <c r="J312" s="43" t="s">
        <v>2156</v>
      </c>
      <c r="K312" s="43" t="s">
        <v>2157</v>
      </c>
    </row>
    <row r="313" spans="3:11" ht="15" customHeight="1" x14ac:dyDescent="0.25">
      <c r="C313" s="44" t="s">
        <v>2158</v>
      </c>
      <c r="D313" s="43" t="s">
        <v>207</v>
      </c>
      <c r="F313" s="43" t="s">
        <v>2159</v>
      </c>
      <c r="G313" s="43">
        <v>8572</v>
      </c>
      <c r="H313" s="43" t="s">
        <v>2160</v>
      </c>
      <c r="I313" s="43" t="s">
        <v>934</v>
      </c>
      <c r="J313" s="43" t="s">
        <v>2161</v>
      </c>
      <c r="K313" s="43" t="s">
        <v>935</v>
      </c>
    </row>
    <row r="314" spans="3:11" ht="15" customHeight="1" x14ac:dyDescent="0.25">
      <c r="C314" s="44" t="s">
        <v>2163</v>
      </c>
      <c r="D314" s="43" t="s">
        <v>291</v>
      </c>
      <c r="F314" s="43" t="s">
        <v>2164</v>
      </c>
      <c r="G314" s="43">
        <v>8864</v>
      </c>
      <c r="H314" s="43" t="s">
        <v>2165</v>
      </c>
      <c r="I314" s="43" t="s">
        <v>1256</v>
      </c>
      <c r="J314" s="43" t="s">
        <v>2166</v>
      </c>
      <c r="K314" s="43" t="s">
        <v>1257</v>
      </c>
    </row>
    <row r="315" spans="3:11" ht="15" customHeight="1" x14ac:dyDescent="0.25">
      <c r="C315" s="44" t="s">
        <v>2167</v>
      </c>
      <c r="D315" s="43" t="s">
        <v>331</v>
      </c>
      <c r="F315" s="43" t="s">
        <v>2168</v>
      </c>
      <c r="G315" s="43">
        <v>64065</v>
      </c>
      <c r="H315" s="43" t="s">
        <v>2169</v>
      </c>
      <c r="I315" s="43" t="s">
        <v>1937</v>
      </c>
      <c r="J315" s="43" t="s">
        <v>2170</v>
      </c>
      <c r="K315" s="43" t="s">
        <v>1938</v>
      </c>
    </row>
    <row r="316" spans="3:11" ht="15" customHeight="1" x14ac:dyDescent="0.25">
      <c r="C316" s="44" t="s">
        <v>2171</v>
      </c>
      <c r="D316" s="43" t="s">
        <v>110</v>
      </c>
      <c r="F316" s="43" t="s">
        <v>2172</v>
      </c>
      <c r="G316" s="43">
        <v>1912</v>
      </c>
      <c r="H316" s="43" t="s">
        <v>2173</v>
      </c>
      <c r="I316" s="43" t="s">
        <v>2174</v>
      </c>
      <c r="J316" s="43" t="s">
        <v>2175</v>
      </c>
      <c r="K316" s="43" t="s">
        <v>2176</v>
      </c>
    </row>
    <row r="317" spans="3:11" ht="15" customHeight="1" x14ac:dyDescent="0.25">
      <c r="C317" s="44" t="s">
        <v>2177</v>
      </c>
      <c r="D317" s="43" t="s">
        <v>484</v>
      </c>
      <c r="F317" s="43" t="s">
        <v>2178</v>
      </c>
      <c r="G317" s="43">
        <v>5252</v>
      </c>
      <c r="H317" s="43" t="s">
        <v>2179</v>
      </c>
      <c r="I317" s="43" t="s">
        <v>2180</v>
      </c>
      <c r="J317" s="43" t="s">
        <v>2181</v>
      </c>
      <c r="K317" s="43" t="s">
        <v>2182</v>
      </c>
    </row>
    <row r="318" spans="3:11" ht="15" customHeight="1" x14ac:dyDescent="0.25">
      <c r="C318" s="44" t="s">
        <v>2183</v>
      </c>
      <c r="D318" s="43" t="s">
        <v>592</v>
      </c>
      <c r="F318" s="43" t="s">
        <v>2184</v>
      </c>
      <c r="G318" s="43">
        <v>26147</v>
      </c>
      <c r="H318" s="43" t="s">
        <v>2185</v>
      </c>
      <c r="I318" s="43" t="s">
        <v>2186</v>
      </c>
      <c r="J318" s="43" t="s">
        <v>2187</v>
      </c>
      <c r="K318" s="43" t="s">
        <v>2188</v>
      </c>
    </row>
    <row r="319" spans="3:11" ht="15" customHeight="1" x14ac:dyDescent="0.25">
      <c r="C319" s="44" t="s">
        <v>2189</v>
      </c>
      <c r="D319" s="43" t="s">
        <v>1053</v>
      </c>
      <c r="F319" s="43" t="s">
        <v>2190</v>
      </c>
      <c r="G319" s="43">
        <v>26499</v>
      </c>
      <c r="H319" s="43" t="s">
        <v>2191</v>
      </c>
      <c r="I319" s="43" t="s">
        <v>2192</v>
      </c>
      <c r="J319" s="43" t="s">
        <v>2193</v>
      </c>
      <c r="K319" s="43" t="s">
        <v>2194</v>
      </c>
    </row>
    <row r="320" spans="3:11" ht="15" customHeight="1" x14ac:dyDescent="0.25">
      <c r="C320" s="44" t="s">
        <v>2195</v>
      </c>
      <c r="D320" s="43" t="s">
        <v>1800</v>
      </c>
      <c r="F320" s="43" t="s">
        <v>2196</v>
      </c>
      <c r="G320" s="43">
        <v>5359</v>
      </c>
      <c r="H320" s="43" t="s">
        <v>2197</v>
      </c>
      <c r="I320" s="43" t="s">
        <v>2198</v>
      </c>
      <c r="J320" s="43" t="s">
        <v>2199</v>
      </c>
      <c r="K320" s="43" t="s">
        <v>2200</v>
      </c>
    </row>
    <row r="321" spans="3:11" ht="15" customHeight="1" x14ac:dyDescent="0.25">
      <c r="C321" s="44" t="s">
        <v>2201</v>
      </c>
      <c r="D321" s="43" t="s">
        <v>462</v>
      </c>
      <c r="F321" s="43" t="s">
        <v>2202</v>
      </c>
      <c r="G321" s="43">
        <v>5395</v>
      </c>
      <c r="H321" s="43" t="s">
        <v>2203</v>
      </c>
      <c r="I321" s="43" t="s">
        <v>2204</v>
      </c>
      <c r="J321" s="43" t="s">
        <v>2205</v>
      </c>
      <c r="K321" s="43" t="s">
        <v>2206</v>
      </c>
    </row>
    <row r="322" spans="3:11" ht="15" customHeight="1" x14ac:dyDescent="0.25">
      <c r="C322" s="44" t="s">
        <v>2207</v>
      </c>
      <c r="D322" s="43" t="s">
        <v>1913</v>
      </c>
      <c r="F322" s="43" t="s">
        <v>2208</v>
      </c>
      <c r="G322" s="43">
        <v>5423</v>
      </c>
      <c r="H322" s="43" t="s">
        <v>2209</v>
      </c>
      <c r="I322" s="43" t="s">
        <v>2210</v>
      </c>
      <c r="J322" s="43" t="s">
        <v>2211</v>
      </c>
      <c r="K322" s="43" t="s">
        <v>2212</v>
      </c>
    </row>
    <row r="323" spans="3:11" ht="15" customHeight="1" x14ac:dyDescent="0.25">
      <c r="C323" s="44" t="s">
        <v>2213</v>
      </c>
      <c r="D323" s="43" t="s">
        <v>1832</v>
      </c>
      <c r="F323" s="43" t="s">
        <v>2214</v>
      </c>
      <c r="G323" s="43">
        <v>10714</v>
      </c>
      <c r="H323" s="43" t="s">
        <v>2215</v>
      </c>
      <c r="I323" s="43" t="s">
        <v>2216</v>
      </c>
      <c r="J323" s="43" t="s">
        <v>2217</v>
      </c>
      <c r="K323" s="43" t="s">
        <v>2218</v>
      </c>
    </row>
    <row r="324" spans="3:11" ht="15" customHeight="1" x14ac:dyDescent="0.25">
      <c r="C324" s="44" t="s">
        <v>2219</v>
      </c>
      <c r="D324" s="43" t="s">
        <v>632</v>
      </c>
      <c r="F324" s="43" t="s">
        <v>2220</v>
      </c>
      <c r="G324" s="43">
        <v>5452</v>
      </c>
      <c r="H324" s="43" t="s">
        <v>2221</v>
      </c>
      <c r="I324" s="43" t="s">
        <v>1945</v>
      </c>
      <c r="J324" s="43" t="s">
        <v>2222</v>
      </c>
      <c r="K324" s="43" t="s">
        <v>1946</v>
      </c>
    </row>
    <row r="325" spans="3:11" ht="15" customHeight="1" x14ac:dyDescent="0.25">
      <c r="C325" s="44" t="s">
        <v>2223</v>
      </c>
      <c r="D325" s="43" t="s">
        <v>2107</v>
      </c>
      <c r="F325" s="43" t="s">
        <v>2224</v>
      </c>
      <c r="G325" s="43">
        <v>5465</v>
      </c>
      <c r="H325" s="43" t="s">
        <v>2225</v>
      </c>
      <c r="I325" s="43" t="s">
        <v>1667</v>
      </c>
      <c r="J325" s="43" t="s">
        <v>2226</v>
      </c>
      <c r="K325" s="43" t="s">
        <v>1668</v>
      </c>
    </row>
    <row r="326" spans="3:11" ht="15" customHeight="1" x14ac:dyDescent="0.25">
      <c r="C326" s="44" t="s">
        <v>2227</v>
      </c>
      <c r="D326" s="43" t="s">
        <v>2204</v>
      </c>
      <c r="F326" s="43" t="s">
        <v>2228</v>
      </c>
      <c r="G326" s="43">
        <v>5468</v>
      </c>
      <c r="H326" s="43" t="s">
        <v>2229</v>
      </c>
      <c r="I326" s="43" t="s">
        <v>1951</v>
      </c>
      <c r="J326" s="43" t="s">
        <v>2230</v>
      </c>
      <c r="K326" s="43" t="s">
        <v>1952</v>
      </c>
    </row>
    <row r="327" spans="3:11" ht="15" customHeight="1" x14ac:dyDescent="0.25">
      <c r="C327" s="44" t="s">
        <v>2231</v>
      </c>
      <c r="D327" s="43" t="s">
        <v>2210</v>
      </c>
      <c r="F327" s="43" t="s">
        <v>2232</v>
      </c>
      <c r="G327" s="43">
        <v>5507</v>
      </c>
      <c r="H327" s="43" t="s">
        <v>2233</v>
      </c>
      <c r="I327" s="43" t="s">
        <v>1365</v>
      </c>
      <c r="J327" s="43" t="s">
        <v>2234</v>
      </c>
      <c r="K327" s="43" t="s">
        <v>1366</v>
      </c>
    </row>
    <row r="328" spans="3:11" ht="15" customHeight="1" x14ac:dyDescent="0.25">
      <c r="C328" s="44" t="s">
        <v>2235</v>
      </c>
      <c r="D328" s="43" t="s">
        <v>2216</v>
      </c>
      <c r="F328" s="43" t="s">
        <v>2236</v>
      </c>
      <c r="G328" s="43">
        <v>5524</v>
      </c>
      <c r="H328" s="43" t="s">
        <v>2237</v>
      </c>
      <c r="I328" s="43" t="s">
        <v>1373</v>
      </c>
      <c r="J328" s="43" t="s">
        <v>2238</v>
      </c>
      <c r="K328" s="43" t="s">
        <v>1374</v>
      </c>
    </row>
    <row r="329" spans="3:11" ht="15" customHeight="1" x14ac:dyDescent="0.25">
      <c r="C329" s="44" t="s">
        <v>2239</v>
      </c>
      <c r="D329" s="43" t="s">
        <v>2240</v>
      </c>
      <c r="F329" s="43" t="s">
        <v>2242</v>
      </c>
      <c r="G329" s="43">
        <v>7799</v>
      </c>
      <c r="H329" s="43" t="s">
        <v>2243</v>
      </c>
      <c r="I329" s="43" t="s">
        <v>179</v>
      </c>
      <c r="J329" s="43" t="s">
        <v>163</v>
      </c>
      <c r="K329" s="43" t="s">
        <v>307</v>
      </c>
    </row>
    <row r="330" spans="3:11" ht="15" customHeight="1" x14ac:dyDescent="0.25">
      <c r="C330" s="44" t="s">
        <v>2244</v>
      </c>
      <c r="D330" s="43" t="s">
        <v>2245</v>
      </c>
      <c r="F330" s="43" t="s">
        <v>2247</v>
      </c>
      <c r="G330" s="43">
        <v>7001</v>
      </c>
      <c r="H330" s="43" t="s">
        <v>2248</v>
      </c>
      <c r="I330" s="43" t="s">
        <v>1381</v>
      </c>
      <c r="J330" s="43" t="s">
        <v>2249</v>
      </c>
      <c r="K330" s="43" t="s">
        <v>1382</v>
      </c>
    </row>
    <row r="331" spans="3:11" ht="15" customHeight="1" x14ac:dyDescent="0.25">
      <c r="C331" s="44" t="s">
        <v>2250</v>
      </c>
      <c r="D331" s="43" t="s">
        <v>2251</v>
      </c>
      <c r="F331" s="43" t="s">
        <v>2253</v>
      </c>
      <c r="G331" s="43">
        <v>112464</v>
      </c>
      <c r="H331" s="43" t="s">
        <v>2254</v>
      </c>
      <c r="I331" s="43" t="s">
        <v>470</v>
      </c>
      <c r="J331" s="43" t="s">
        <v>2255</v>
      </c>
      <c r="K331" s="43" t="s">
        <v>471</v>
      </c>
    </row>
    <row r="332" spans="3:11" ht="15" customHeight="1" x14ac:dyDescent="0.25">
      <c r="C332" s="44" t="s">
        <v>2256</v>
      </c>
      <c r="D332" s="43" t="s">
        <v>1840</v>
      </c>
      <c r="F332" s="43" t="s">
        <v>2257</v>
      </c>
      <c r="G332" s="43">
        <v>55851</v>
      </c>
      <c r="H332" s="43" t="s">
        <v>2258</v>
      </c>
      <c r="I332" s="43" t="s">
        <v>2259</v>
      </c>
      <c r="J332" s="43" t="s">
        <v>2260</v>
      </c>
      <c r="K332" s="43" t="s">
        <v>2261</v>
      </c>
    </row>
    <row r="333" spans="3:11" ht="15" customHeight="1" x14ac:dyDescent="0.25">
      <c r="C333" s="44" t="s">
        <v>2262</v>
      </c>
      <c r="D333" s="43" t="s">
        <v>2263</v>
      </c>
      <c r="F333" s="43" t="s">
        <v>2265</v>
      </c>
      <c r="G333" s="43">
        <v>5728</v>
      </c>
      <c r="H333" s="43" t="s">
        <v>2266</v>
      </c>
      <c r="I333" s="43" t="s">
        <v>180</v>
      </c>
      <c r="J333" s="43" t="s">
        <v>219</v>
      </c>
      <c r="K333" s="43" t="s">
        <v>314</v>
      </c>
    </row>
    <row r="334" spans="3:11" ht="15" customHeight="1" x14ac:dyDescent="0.25">
      <c r="C334" s="44" t="s">
        <v>2267</v>
      </c>
      <c r="D334" s="43" t="s">
        <v>2268</v>
      </c>
      <c r="F334" s="43" t="s">
        <v>2270</v>
      </c>
      <c r="G334" s="43">
        <v>5743</v>
      </c>
      <c r="H334" s="43" t="s">
        <v>142</v>
      </c>
      <c r="I334" s="43" t="s">
        <v>181</v>
      </c>
      <c r="J334" s="43" t="s">
        <v>164</v>
      </c>
      <c r="K334" s="43" t="s">
        <v>321</v>
      </c>
    </row>
    <row r="335" spans="3:11" ht="15" customHeight="1" x14ac:dyDescent="0.25">
      <c r="C335" s="44" t="s">
        <v>2271</v>
      </c>
      <c r="D335" s="43" t="s">
        <v>2272</v>
      </c>
      <c r="F335" s="43" t="s">
        <v>2274</v>
      </c>
      <c r="G335" s="43">
        <v>7803</v>
      </c>
      <c r="H335" s="43" t="s">
        <v>2275</v>
      </c>
      <c r="I335" s="43" t="s">
        <v>2276</v>
      </c>
      <c r="J335" s="43" t="s">
        <v>2277</v>
      </c>
      <c r="K335" s="43" t="s">
        <v>2278</v>
      </c>
    </row>
    <row r="336" spans="3:11" ht="15" customHeight="1" x14ac:dyDescent="0.25">
      <c r="C336" s="44" t="s">
        <v>2279</v>
      </c>
      <c r="D336" s="43" t="s">
        <v>206</v>
      </c>
      <c r="F336" s="43" t="s">
        <v>2280</v>
      </c>
      <c r="G336" s="43">
        <v>29108</v>
      </c>
      <c r="H336" s="43" t="s">
        <v>2281</v>
      </c>
      <c r="I336" s="43" t="s">
        <v>114</v>
      </c>
      <c r="J336" s="43" t="s">
        <v>165</v>
      </c>
      <c r="K336" s="43" t="s">
        <v>328</v>
      </c>
    </row>
    <row r="337" spans="3:11" ht="15" customHeight="1" x14ac:dyDescent="0.25">
      <c r="C337" s="44" t="s">
        <v>2282</v>
      </c>
      <c r="D337" s="43" t="s">
        <v>207</v>
      </c>
      <c r="F337" s="43" t="s">
        <v>2283</v>
      </c>
      <c r="G337" s="43">
        <v>25797</v>
      </c>
      <c r="H337" s="43" t="s">
        <v>2284</v>
      </c>
      <c r="I337" s="43" t="s">
        <v>1389</v>
      </c>
      <c r="J337" s="43" t="s">
        <v>2285</v>
      </c>
      <c r="K337" s="43" t="s">
        <v>1390</v>
      </c>
    </row>
    <row r="338" spans="3:11" ht="15" customHeight="1" x14ac:dyDescent="0.25">
      <c r="C338" s="44" t="s">
        <v>2287</v>
      </c>
      <c r="D338" s="43" t="s">
        <v>771</v>
      </c>
      <c r="F338" s="43" t="s">
        <v>2288</v>
      </c>
      <c r="G338" s="43">
        <v>5886</v>
      </c>
      <c r="H338" s="43" t="s">
        <v>2289</v>
      </c>
      <c r="I338" s="43" t="s">
        <v>2240</v>
      </c>
      <c r="J338" s="43" t="s">
        <v>2290</v>
      </c>
      <c r="K338" s="43" t="s">
        <v>2241</v>
      </c>
    </row>
    <row r="339" spans="3:11" ht="15" customHeight="1" x14ac:dyDescent="0.25">
      <c r="C339" s="44" t="s">
        <v>2291</v>
      </c>
      <c r="D339" s="43" t="s">
        <v>829</v>
      </c>
      <c r="F339" s="43" t="s">
        <v>2292</v>
      </c>
      <c r="G339" s="43">
        <v>5887</v>
      </c>
      <c r="H339" s="43" t="s">
        <v>2293</v>
      </c>
      <c r="I339" s="43" t="s">
        <v>2245</v>
      </c>
      <c r="J339" s="43" t="s">
        <v>2294</v>
      </c>
      <c r="K339" s="43" t="s">
        <v>2246</v>
      </c>
    </row>
    <row r="340" spans="3:11" ht="15" customHeight="1" x14ac:dyDescent="0.25">
      <c r="C340" s="44" t="s">
        <v>2295</v>
      </c>
      <c r="D340" s="43" t="s">
        <v>1089</v>
      </c>
      <c r="F340" s="43" t="s">
        <v>2296</v>
      </c>
      <c r="G340" s="43">
        <v>10111</v>
      </c>
      <c r="H340" s="43" t="s">
        <v>2297</v>
      </c>
      <c r="I340" s="43" t="s">
        <v>2251</v>
      </c>
      <c r="J340" s="43" t="s">
        <v>2298</v>
      </c>
      <c r="K340" s="43" t="s">
        <v>2252</v>
      </c>
    </row>
    <row r="341" spans="3:11" ht="15" customHeight="1" x14ac:dyDescent="0.25">
      <c r="C341" s="44" t="s">
        <v>2299</v>
      </c>
      <c r="D341" s="43" t="s">
        <v>1095</v>
      </c>
      <c r="F341" s="43" t="s">
        <v>2300</v>
      </c>
      <c r="G341" s="43">
        <v>5888</v>
      </c>
      <c r="H341" s="43" t="s">
        <v>2301</v>
      </c>
      <c r="I341" s="43" t="s">
        <v>1840</v>
      </c>
      <c r="J341" s="43" t="s">
        <v>2302</v>
      </c>
      <c r="K341" s="43" t="s">
        <v>1841</v>
      </c>
    </row>
    <row r="342" spans="3:11" ht="15" customHeight="1" x14ac:dyDescent="0.25">
      <c r="C342" s="44" t="s">
        <v>2303</v>
      </c>
      <c r="D342" s="43" t="s">
        <v>1101</v>
      </c>
      <c r="F342" s="43" t="s">
        <v>2304</v>
      </c>
      <c r="G342" s="43">
        <v>5883</v>
      </c>
      <c r="H342" s="43" t="s">
        <v>2305</v>
      </c>
      <c r="I342" s="43" t="s">
        <v>1848</v>
      </c>
      <c r="J342" s="43" t="s">
        <v>2306</v>
      </c>
      <c r="K342" s="43" t="s">
        <v>1849</v>
      </c>
    </row>
    <row r="343" spans="3:11" ht="15" customHeight="1" x14ac:dyDescent="0.25">
      <c r="C343" s="44" t="s">
        <v>2307</v>
      </c>
      <c r="D343" s="43" t="s">
        <v>1109</v>
      </c>
      <c r="F343" s="43" t="s">
        <v>2308</v>
      </c>
      <c r="G343" s="43">
        <v>5914</v>
      </c>
      <c r="H343" s="43" t="s">
        <v>2309</v>
      </c>
      <c r="I343" s="43" t="s">
        <v>2310</v>
      </c>
      <c r="J343" s="43" t="s">
        <v>2311</v>
      </c>
      <c r="K343" s="43" t="s">
        <v>2312</v>
      </c>
    </row>
    <row r="344" spans="3:11" ht="15" customHeight="1" x14ac:dyDescent="0.25">
      <c r="C344" s="44" t="s">
        <v>2313</v>
      </c>
      <c r="D344" s="43" t="s">
        <v>1115</v>
      </c>
      <c r="F344" s="43" t="s">
        <v>2314</v>
      </c>
      <c r="G344" s="43">
        <v>5915</v>
      </c>
      <c r="H344" s="43" t="s">
        <v>2315</v>
      </c>
      <c r="I344" s="43" t="s">
        <v>480</v>
      </c>
      <c r="J344" s="43" t="s">
        <v>2316</v>
      </c>
      <c r="K344" s="43" t="s">
        <v>481</v>
      </c>
    </row>
    <row r="345" spans="3:11" ht="15" customHeight="1" x14ac:dyDescent="0.25">
      <c r="C345" s="44" t="s">
        <v>2317</v>
      </c>
      <c r="D345" s="43" t="s">
        <v>1123</v>
      </c>
      <c r="F345" s="43" t="s">
        <v>2318</v>
      </c>
      <c r="G345" s="43">
        <v>158158</v>
      </c>
      <c r="H345" s="43" t="s">
        <v>2319</v>
      </c>
      <c r="I345" s="43" t="s">
        <v>1397</v>
      </c>
      <c r="J345" s="43" t="s">
        <v>2320</v>
      </c>
      <c r="K345" s="43" t="s">
        <v>1398</v>
      </c>
    </row>
    <row r="346" spans="3:11" ht="15" customHeight="1" x14ac:dyDescent="0.25">
      <c r="C346" s="44" t="s">
        <v>2321</v>
      </c>
      <c r="D346" s="43" t="s">
        <v>1200</v>
      </c>
      <c r="F346" s="43" t="s">
        <v>2322</v>
      </c>
      <c r="G346" s="43">
        <v>11186</v>
      </c>
      <c r="H346" s="43" t="s">
        <v>2323</v>
      </c>
      <c r="I346" s="43" t="s">
        <v>182</v>
      </c>
      <c r="J346" s="43" t="s">
        <v>166</v>
      </c>
      <c r="K346" s="43" t="s">
        <v>335</v>
      </c>
    </row>
    <row r="347" spans="3:11" ht="15" customHeight="1" x14ac:dyDescent="0.25">
      <c r="C347" s="44" t="s">
        <v>2324</v>
      </c>
      <c r="D347" s="43" t="s">
        <v>1208</v>
      </c>
      <c r="F347" s="43" t="s">
        <v>2325</v>
      </c>
      <c r="G347" s="43">
        <v>9770</v>
      </c>
      <c r="H347" s="43" t="s">
        <v>2326</v>
      </c>
      <c r="I347" s="43" t="s">
        <v>825</v>
      </c>
      <c r="J347" s="43" t="s">
        <v>2327</v>
      </c>
      <c r="K347" s="43" t="s">
        <v>826</v>
      </c>
    </row>
    <row r="348" spans="3:11" ht="15" customHeight="1" x14ac:dyDescent="0.25">
      <c r="C348" s="44" t="s">
        <v>2328</v>
      </c>
      <c r="D348" s="43" t="s">
        <v>1778</v>
      </c>
      <c r="F348" s="43" t="s">
        <v>2329</v>
      </c>
      <c r="G348" s="43">
        <v>5925</v>
      </c>
      <c r="H348" s="43" t="s">
        <v>2330</v>
      </c>
      <c r="I348" s="43" t="s">
        <v>494</v>
      </c>
      <c r="J348" s="43" t="s">
        <v>2331</v>
      </c>
      <c r="K348" s="43" t="s">
        <v>495</v>
      </c>
    </row>
    <row r="349" spans="3:11" ht="15" customHeight="1" x14ac:dyDescent="0.25">
      <c r="C349" s="44" t="s">
        <v>2332</v>
      </c>
      <c r="D349" s="43" t="s">
        <v>2031</v>
      </c>
      <c r="F349" s="43" t="s">
        <v>2333</v>
      </c>
      <c r="G349" s="43">
        <v>5933</v>
      </c>
      <c r="H349" s="43" t="s">
        <v>2334</v>
      </c>
      <c r="I349" s="43" t="s">
        <v>1854</v>
      </c>
      <c r="J349" s="43" t="s">
        <v>2335</v>
      </c>
      <c r="K349" s="43" t="s">
        <v>1855</v>
      </c>
    </row>
    <row r="350" spans="3:11" ht="15" customHeight="1" x14ac:dyDescent="0.25">
      <c r="C350" s="44" t="s">
        <v>2336</v>
      </c>
      <c r="D350" s="43" t="s">
        <v>2337</v>
      </c>
      <c r="F350" s="43" t="s">
        <v>2339</v>
      </c>
      <c r="G350" s="43">
        <v>5934</v>
      </c>
      <c r="H350" s="43" t="s">
        <v>2340</v>
      </c>
      <c r="I350" s="43" t="s">
        <v>2067</v>
      </c>
      <c r="J350" s="43" t="s">
        <v>2341</v>
      </c>
      <c r="K350" s="43" t="s">
        <v>2068</v>
      </c>
    </row>
    <row r="351" spans="3:11" ht="15" customHeight="1" x14ac:dyDescent="0.25">
      <c r="C351" s="44" t="s">
        <v>2342</v>
      </c>
      <c r="D351" s="43" t="s">
        <v>2343</v>
      </c>
      <c r="F351" s="43" t="s">
        <v>2345</v>
      </c>
      <c r="G351" s="43">
        <v>11317</v>
      </c>
      <c r="H351" s="43" t="s">
        <v>2346</v>
      </c>
      <c r="I351" s="43" t="s">
        <v>2347</v>
      </c>
      <c r="J351" s="43" t="s">
        <v>2348</v>
      </c>
      <c r="K351" s="43" t="s">
        <v>2349</v>
      </c>
    </row>
    <row r="352" spans="3:11" ht="15" customHeight="1" x14ac:dyDescent="0.25">
      <c r="C352" s="44" t="s">
        <v>2350</v>
      </c>
      <c r="D352" s="43" t="s">
        <v>2351</v>
      </c>
      <c r="F352" s="43" t="s">
        <v>2353</v>
      </c>
      <c r="G352" s="43">
        <v>5966</v>
      </c>
      <c r="H352" s="43" t="s">
        <v>2354</v>
      </c>
      <c r="I352" s="43" t="s">
        <v>1957</v>
      </c>
      <c r="J352" s="43" t="s">
        <v>2355</v>
      </c>
      <c r="K352" s="43" t="s">
        <v>1958</v>
      </c>
    </row>
    <row r="353" spans="3:11" ht="15" customHeight="1" x14ac:dyDescent="0.25">
      <c r="C353" s="44" t="s">
        <v>2356</v>
      </c>
      <c r="D353" s="43" t="s">
        <v>1127</v>
      </c>
      <c r="F353" s="43" t="s">
        <v>2357</v>
      </c>
      <c r="G353" s="43">
        <v>5971</v>
      </c>
      <c r="H353" s="43" t="s">
        <v>2358</v>
      </c>
      <c r="I353" s="43" t="s">
        <v>1963</v>
      </c>
      <c r="J353" s="43" t="s">
        <v>2359</v>
      </c>
      <c r="K353" s="43" t="s">
        <v>1964</v>
      </c>
    </row>
    <row r="354" spans="3:11" ht="15" customHeight="1" x14ac:dyDescent="0.25">
      <c r="C354" s="44" t="s">
        <v>2360</v>
      </c>
      <c r="D354" s="43" t="s">
        <v>2361</v>
      </c>
      <c r="F354" s="43" t="s">
        <v>2363</v>
      </c>
      <c r="G354" s="43">
        <v>5649</v>
      </c>
      <c r="H354" s="43" t="s">
        <v>1988</v>
      </c>
      <c r="I354" s="43" t="s">
        <v>660</v>
      </c>
      <c r="J354" s="43" t="s">
        <v>2364</v>
      </c>
      <c r="K354" s="43" t="s">
        <v>661</v>
      </c>
    </row>
    <row r="355" spans="3:11" ht="15" customHeight="1" x14ac:dyDescent="0.25">
      <c r="C355" s="44" t="s">
        <v>2365</v>
      </c>
      <c r="D355" s="43" t="s">
        <v>2366</v>
      </c>
      <c r="F355" s="43" t="s">
        <v>2368</v>
      </c>
      <c r="G355" s="43">
        <v>5997</v>
      </c>
      <c r="H355" s="43" t="s">
        <v>2369</v>
      </c>
      <c r="I355" s="43" t="s">
        <v>2370</v>
      </c>
      <c r="J355" s="43" t="s">
        <v>2371</v>
      </c>
      <c r="K355" s="43" t="s">
        <v>2372</v>
      </c>
    </row>
    <row r="356" spans="3:11" ht="15" customHeight="1" x14ac:dyDescent="0.25">
      <c r="C356" s="44" t="s">
        <v>2373</v>
      </c>
      <c r="D356" s="43" t="s">
        <v>2374</v>
      </c>
      <c r="F356" s="43" t="s">
        <v>2376</v>
      </c>
      <c r="G356" s="43">
        <v>6015</v>
      </c>
      <c r="H356" s="43" t="s">
        <v>2377</v>
      </c>
      <c r="I356" s="43" t="s">
        <v>2378</v>
      </c>
      <c r="J356" s="43" t="s">
        <v>2379</v>
      </c>
      <c r="K356" s="43" t="s">
        <v>2380</v>
      </c>
    </row>
    <row r="357" spans="3:11" ht="15" customHeight="1" x14ac:dyDescent="0.25">
      <c r="C357" s="44" t="s">
        <v>2381</v>
      </c>
      <c r="D357" s="43" t="s">
        <v>2382</v>
      </c>
      <c r="F357" s="43" t="s">
        <v>2384</v>
      </c>
      <c r="G357" s="43">
        <v>8767</v>
      </c>
      <c r="H357" s="43" t="s">
        <v>2385</v>
      </c>
      <c r="I357" s="43" t="s">
        <v>1675</v>
      </c>
      <c r="J357" s="43" t="s">
        <v>2386</v>
      </c>
      <c r="K357" s="43" t="s">
        <v>1676</v>
      </c>
    </row>
    <row r="358" spans="3:11" ht="15" customHeight="1" x14ac:dyDescent="0.25">
      <c r="C358" s="44" t="s">
        <v>2387</v>
      </c>
      <c r="D358" s="43" t="s">
        <v>2388</v>
      </c>
      <c r="F358" s="43" t="s">
        <v>2390</v>
      </c>
      <c r="G358" s="43">
        <v>6045</v>
      </c>
      <c r="H358" s="43" t="s">
        <v>2391</v>
      </c>
      <c r="I358" s="43" t="s">
        <v>2392</v>
      </c>
      <c r="J358" s="43" t="s">
        <v>2393</v>
      </c>
      <c r="K358" s="43" t="s">
        <v>2394</v>
      </c>
    </row>
    <row r="359" spans="3:11" ht="15" customHeight="1" x14ac:dyDescent="0.25">
      <c r="C359" s="44" t="s">
        <v>2395</v>
      </c>
      <c r="D359" s="43" t="s">
        <v>2396</v>
      </c>
      <c r="F359" s="43" t="s">
        <v>2398</v>
      </c>
      <c r="G359" s="43">
        <v>6095</v>
      </c>
      <c r="H359" s="43" t="s">
        <v>2399</v>
      </c>
      <c r="I359" s="43" t="s">
        <v>1969</v>
      </c>
      <c r="J359" s="43" t="s">
        <v>2400</v>
      </c>
      <c r="K359" s="43" t="s">
        <v>1970</v>
      </c>
    </row>
    <row r="360" spans="3:11" ht="15" customHeight="1" x14ac:dyDescent="0.25">
      <c r="C360" s="44" t="s">
        <v>2401</v>
      </c>
      <c r="D360" s="43" t="s">
        <v>206</v>
      </c>
      <c r="F360" s="43" t="s">
        <v>2402</v>
      </c>
      <c r="G360" s="43">
        <v>6170</v>
      </c>
      <c r="H360" s="43" t="s">
        <v>2012</v>
      </c>
      <c r="I360" s="43" t="s">
        <v>2403</v>
      </c>
      <c r="J360" s="43" t="s">
        <v>2404</v>
      </c>
      <c r="K360" s="43" t="s">
        <v>2015</v>
      </c>
    </row>
    <row r="361" spans="3:11" ht="15" customHeight="1" x14ac:dyDescent="0.25">
      <c r="C361" s="44" t="s">
        <v>2405</v>
      </c>
      <c r="D361" s="43" t="s">
        <v>207</v>
      </c>
      <c r="F361" s="43" t="s">
        <v>2406</v>
      </c>
      <c r="G361" s="43">
        <v>79897</v>
      </c>
      <c r="H361" s="43" t="s">
        <v>2048</v>
      </c>
      <c r="I361" s="43" t="s">
        <v>2407</v>
      </c>
      <c r="J361" s="43" t="s">
        <v>2408</v>
      </c>
      <c r="K361" s="43" t="s">
        <v>2051</v>
      </c>
    </row>
    <row r="362" spans="3:11" ht="15" customHeight="1" x14ac:dyDescent="0.25">
      <c r="C362" s="44" t="s">
        <v>2410</v>
      </c>
      <c r="D362" s="43" t="s">
        <v>303</v>
      </c>
      <c r="F362" s="43" t="s">
        <v>2411</v>
      </c>
      <c r="G362" s="43">
        <v>861</v>
      </c>
      <c r="H362" s="43" t="s">
        <v>2412</v>
      </c>
      <c r="I362" s="43" t="s">
        <v>2413</v>
      </c>
      <c r="J362" s="43" t="s">
        <v>2414</v>
      </c>
      <c r="K362" s="43" t="s">
        <v>2415</v>
      </c>
    </row>
    <row r="363" spans="3:11" ht="15" customHeight="1" x14ac:dyDescent="0.25">
      <c r="C363" s="44" t="s">
        <v>2416</v>
      </c>
      <c r="D363" s="43" t="s">
        <v>1013</v>
      </c>
      <c r="F363" s="43" t="s">
        <v>2417</v>
      </c>
      <c r="G363" s="43">
        <v>860</v>
      </c>
      <c r="H363" s="43" t="s">
        <v>2418</v>
      </c>
      <c r="I363" s="43" t="s">
        <v>2419</v>
      </c>
      <c r="J363" s="43" t="s">
        <v>2420</v>
      </c>
      <c r="K363" s="43" t="s">
        <v>2421</v>
      </c>
    </row>
    <row r="364" spans="3:11" ht="15" customHeight="1" x14ac:dyDescent="0.25">
      <c r="C364" s="44" t="s">
        <v>2422</v>
      </c>
      <c r="D364" s="43" t="s">
        <v>1063</v>
      </c>
      <c r="F364" s="43" t="s">
        <v>2423</v>
      </c>
      <c r="G364" s="43">
        <v>864</v>
      </c>
      <c r="H364" s="43" t="s">
        <v>2424</v>
      </c>
      <c r="I364" s="43" t="s">
        <v>502</v>
      </c>
      <c r="J364" s="43" t="s">
        <v>2425</v>
      </c>
      <c r="K364" s="43" t="s">
        <v>503</v>
      </c>
    </row>
    <row r="365" spans="3:11" ht="15" customHeight="1" x14ac:dyDescent="0.25">
      <c r="C365" s="44" t="s">
        <v>2426</v>
      </c>
      <c r="D365" s="43" t="s">
        <v>1077</v>
      </c>
      <c r="F365" s="43" t="s">
        <v>2427</v>
      </c>
      <c r="G365" s="43">
        <v>51435</v>
      </c>
      <c r="H365" s="43" t="s">
        <v>2428</v>
      </c>
      <c r="I365" s="43" t="s">
        <v>2429</v>
      </c>
      <c r="J365" s="43" t="s">
        <v>2430</v>
      </c>
      <c r="K365" s="43" t="s">
        <v>2431</v>
      </c>
    </row>
    <row r="366" spans="3:11" ht="15" customHeight="1" x14ac:dyDescent="0.25">
      <c r="C366" s="44" t="s">
        <v>2432</v>
      </c>
      <c r="D366" s="43" t="s">
        <v>1083</v>
      </c>
      <c r="F366" s="43" t="s">
        <v>2433</v>
      </c>
      <c r="G366" s="43">
        <v>81929</v>
      </c>
      <c r="H366" s="43" t="s">
        <v>2434</v>
      </c>
      <c r="I366" s="43" t="s">
        <v>2435</v>
      </c>
      <c r="J366" s="43" t="s">
        <v>2436</v>
      </c>
      <c r="K366" s="43" t="s">
        <v>2437</v>
      </c>
    </row>
    <row r="367" spans="3:11" ht="15" customHeight="1" x14ac:dyDescent="0.25">
      <c r="C367" s="44" t="s">
        <v>2438</v>
      </c>
      <c r="D367" s="43" t="s">
        <v>1158</v>
      </c>
      <c r="F367" s="43" t="s">
        <v>2439</v>
      </c>
      <c r="G367" s="43">
        <v>59343</v>
      </c>
      <c r="H367" s="43" t="s">
        <v>2440</v>
      </c>
      <c r="I367" s="43" t="s">
        <v>2337</v>
      </c>
      <c r="J367" s="43" t="s">
        <v>2441</v>
      </c>
      <c r="K367" s="43" t="s">
        <v>2338</v>
      </c>
    </row>
    <row r="368" spans="3:11" ht="15" customHeight="1" x14ac:dyDescent="0.25">
      <c r="C368" s="44" t="s">
        <v>2442</v>
      </c>
      <c r="D368" s="43" t="s">
        <v>1244</v>
      </c>
      <c r="F368" s="43" t="s">
        <v>2443</v>
      </c>
      <c r="G368" s="43">
        <v>2810</v>
      </c>
      <c r="H368" s="43" t="s">
        <v>146</v>
      </c>
      <c r="I368" s="43" t="s">
        <v>183</v>
      </c>
      <c r="J368" s="43" t="s">
        <v>167</v>
      </c>
      <c r="K368" s="43" t="s">
        <v>342</v>
      </c>
    </row>
    <row r="369" spans="3:11" ht="15" customHeight="1" x14ac:dyDescent="0.25">
      <c r="C369" s="44" t="s">
        <v>2444</v>
      </c>
      <c r="D369" s="43" t="s">
        <v>1729</v>
      </c>
      <c r="F369" s="43" t="s">
        <v>2445</v>
      </c>
      <c r="G369" s="43">
        <v>6422</v>
      </c>
      <c r="H369" s="43" t="s">
        <v>2446</v>
      </c>
      <c r="I369" s="43" t="s">
        <v>833</v>
      </c>
      <c r="J369" s="43" t="s">
        <v>2447</v>
      </c>
      <c r="K369" s="43" t="s">
        <v>834</v>
      </c>
    </row>
    <row r="370" spans="3:11" ht="15" customHeight="1" x14ac:dyDescent="0.25">
      <c r="C370" s="44" t="s">
        <v>2448</v>
      </c>
      <c r="D370" s="43" t="s">
        <v>1806</v>
      </c>
      <c r="F370" s="43" t="s">
        <v>2449</v>
      </c>
      <c r="G370" s="43">
        <v>6423</v>
      </c>
      <c r="H370" s="43" t="s">
        <v>2450</v>
      </c>
      <c r="I370" s="43" t="s">
        <v>516</v>
      </c>
      <c r="J370" s="43" t="s">
        <v>2451</v>
      </c>
      <c r="K370" s="43" t="s">
        <v>517</v>
      </c>
    </row>
    <row r="371" spans="3:11" ht="15" customHeight="1" x14ac:dyDescent="0.25">
      <c r="C371" s="44" t="s">
        <v>2452</v>
      </c>
      <c r="D371" s="43" t="s">
        <v>1996</v>
      </c>
      <c r="F371" s="43" t="s">
        <v>2453</v>
      </c>
      <c r="G371" s="43">
        <v>6424</v>
      </c>
      <c r="H371" s="43" t="s">
        <v>2454</v>
      </c>
      <c r="I371" s="43" t="s">
        <v>2343</v>
      </c>
      <c r="J371" s="43" t="s">
        <v>2455</v>
      </c>
      <c r="K371" s="43" t="s">
        <v>2344</v>
      </c>
    </row>
    <row r="372" spans="3:11" ht="15" customHeight="1" x14ac:dyDescent="0.25">
      <c r="C372" s="44" t="s">
        <v>2456</v>
      </c>
      <c r="D372" s="43" t="s">
        <v>2019</v>
      </c>
      <c r="F372" s="43" t="s">
        <v>2457</v>
      </c>
      <c r="G372" s="43">
        <v>6425</v>
      </c>
      <c r="H372" s="43" t="s">
        <v>2458</v>
      </c>
      <c r="I372" s="43" t="s">
        <v>524</v>
      </c>
      <c r="J372" s="43" t="s">
        <v>2459</v>
      </c>
      <c r="K372" s="43" t="s">
        <v>525</v>
      </c>
    </row>
    <row r="373" spans="3:11" ht="15" customHeight="1" x14ac:dyDescent="0.25">
      <c r="C373" s="44" t="s">
        <v>2460</v>
      </c>
      <c r="D373" s="43" t="s">
        <v>2055</v>
      </c>
      <c r="F373" s="43" t="s">
        <v>2461</v>
      </c>
      <c r="G373" s="43">
        <v>160728</v>
      </c>
      <c r="H373" s="43" t="s">
        <v>2462</v>
      </c>
      <c r="I373" s="43" t="s">
        <v>962</v>
      </c>
      <c r="J373" s="43" t="s">
        <v>2463</v>
      </c>
      <c r="K373" s="43" t="s">
        <v>963</v>
      </c>
    </row>
    <row r="374" spans="3:11" ht="15" customHeight="1" x14ac:dyDescent="0.25">
      <c r="C374" s="44" t="s">
        <v>2464</v>
      </c>
      <c r="D374" s="43" t="s">
        <v>2093</v>
      </c>
      <c r="F374" s="43" t="s">
        <v>2465</v>
      </c>
      <c r="G374" s="43">
        <v>9353</v>
      </c>
      <c r="H374" s="43" t="s">
        <v>148</v>
      </c>
      <c r="I374" s="43" t="s">
        <v>184</v>
      </c>
      <c r="J374" s="43" t="s">
        <v>168</v>
      </c>
      <c r="K374" s="43" t="s">
        <v>349</v>
      </c>
    </row>
    <row r="375" spans="3:11" ht="15" customHeight="1" x14ac:dyDescent="0.25">
      <c r="C375" s="44" t="s">
        <v>2466</v>
      </c>
      <c r="D375" s="43" t="s">
        <v>2155</v>
      </c>
      <c r="F375" s="43" t="s">
        <v>2467</v>
      </c>
      <c r="G375" s="43">
        <v>4086</v>
      </c>
      <c r="H375" s="43" t="s">
        <v>2468</v>
      </c>
      <c r="I375" s="43" t="s">
        <v>2073</v>
      </c>
      <c r="J375" s="43" t="s">
        <v>2469</v>
      </c>
      <c r="K375" s="43" t="s">
        <v>2074</v>
      </c>
    </row>
    <row r="376" spans="3:11" ht="15" customHeight="1" x14ac:dyDescent="0.25">
      <c r="C376" s="44" t="s">
        <v>2470</v>
      </c>
      <c r="D376" s="43" t="s">
        <v>1951</v>
      </c>
      <c r="F376" s="43" t="s">
        <v>2471</v>
      </c>
      <c r="G376" s="43">
        <v>4087</v>
      </c>
      <c r="H376" s="43" t="s">
        <v>2472</v>
      </c>
      <c r="I376" s="43" t="s">
        <v>2081</v>
      </c>
      <c r="J376" s="43" t="s">
        <v>2473</v>
      </c>
      <c r="K376" s="43" t="s">
        <v>2082</v>
      </c>
    </row>
    <row r="377" spans="3:11" ht="15" customHeight="1" x14ac:dyDescent="0.25">
      <c r="C377" s="44" t="s">
        <v>2474</v>
      </c>
      <c r="D377" s="43" t="s">
        <v>494</v>
      </c>
      <c r="F377" s="43" t="s">
        <v>2475</v>
      </c>
      <c r="G377" s="43">
        <v>4088</v>
      </c>
      <c r="H377" s="43" t="s">
        <v>2476</v>
      </c>
      <c r="I377" s="43" t="s">
        <v>2089</v>
      </c>
      <c r="J377" s="43" t="s">
        <v>2477</v>
      </c>
      <c r="K377" s="43" t="s">
        <v>2090</v>
      </c>
    </row>
    <row r="378" spans="3:11" ht="15" customHeight="1" x14ac:dyDescent="0.25">
      <c r="C378" s="44" t="s">
        <v>2478</v>
      </c>
      <c r="D378" s="43" t="s">
        <v>2413</v>
      </c>
      <c r="F378" s="43" t="s">
        <v>2479</v>
      </c>
      <c r="G378" s="43">
        <v>4089</v>
      </c>
      <c r="H378" s="43" t="s">
        <v>2480</v>
      </c>
      <c r="I378" s="43" t="s">
        <v>2097</v>
      </c>
      <c r="J378" s="43" t="s">
        <v>2481</v>
      </c>
      <c r="K378" s="43" t="s">
        <v>2098</v>
      </c>
    </row>
    <row r="379" spans="3:11" ht="15" customHeight="1" x14ac:dyDescent="0.25">
      <c r="C379" s="44" t="s">
        <v>2482</v>
      </c>
      <c r="D379" s="43" t="s">
        <v>2419</v>
      </c>
      <c r="F379" s="43" t="s">
        <v>2483</v>
      </c>
      <c r="G379" s="43">
        <v>4091</v>
      </c>
      <c r="H379" s="43" t="s">
        <v>2484</v>
      </c>
      <c r="I379" s="43" t="s">
        <v>2103</v>
      </c>
      <c r="J379" s="43" t="s">
        <v>2485</v>
      </c>
      <c r="K379" s="43" t="s">
        <v>2104</v>
      </c>
    </row>
    <row r="380" spans="3:11" ht="15" customHeight="1" x14ac:dyDescent="0.25">
      <c r="C380" s="44" t="s">
        <v>2486</v>
      </c>
      <c r="D380" s="43" t="s">
        <v>2081</v>
      </c>
      <c r="F380" s="43" t="s">
        <v>2487</v>
      </c>
      <c r="G380" s="43">
        <v>6611</v>
      </c>
      <c r="H380" s="43" t="s">
        <v>2076</v>
      </c>
      <c r="I380" s="43" t="s">
        <v>2488</v>
      </c>
      <c r="J380" s="43" t="s">
        <v>2489</v>
      </c>
      <c r="K380" s="43" t="s">
        <v>2079</v>
      </c>
    </row>
    <row r="381" spans="3:11" ht="15" customHeight="1" x14ac:dyDescent="0.25">
      <c r="C381" s="44" t="s">
        <v>2490</v>
      </c>
      <c r="D381" s="43" t="s">
        <v>2491</v>
      </c>
      <c r="F381" s="43" t="s">
        <v>2493</v>
      </c>
      <c r="G381" s="43">
        <v>22938</v>
      </c>
      <c r="H381" s="43" t="s">
        <v>2494</v>
      </c>
      <c r="I381" s="43" t="s">
        <v>2495</v>
      </c>
      <c r="J381" s="43" t="s">
        <v>2496</v>
      </c>
      <c r="K381" s="43" t="s">
        <v>2497</v>
      </c>
    </row>
    <row r="382" spans="3:11" ht="15" customHeight="1" x14ac:dyDescent="0.25">
      <c r="C382" s="44" t="s">
        <v>2498</v>
      </c>
      <c r="D382" s="43" t="s">
        <v>2499</v>
      </c>
      <c r="F382" s="43" t="s">
        <v>2501</v>
      </c>
      <c r="G382" s="43">
        <v>8651</v>
      </c>
      <c r="H382" s="43" t="s">
        <v>2502</v>
      </c>
      <c r="I382" s="43" t="s">
        <v>680</v>
      </c>
      <c r="J382" s="43" t="s">
        <v>2503</v>
      </c>
      <c r="K382" s="43" t="s">
        <v>681</v>
      </c>
    </row>
    <row r="383" spans="3:11" ht="15" customHeight="1" x14ac:dyDescent="0.25">
      <c r="C383" s="44" t="s">
        <v>2504</v>
      </c>
      <c r="D383" s="43" t="s">
        <v>2505</v>
      </c>
      <c r="F383" s="43" t="s">
        <v>2507</v>
      </c>
      <c r="G383" s="43">
        <v>8835</v>
      </c>
      <c r="H383" s="43" t="s">
        <v>2508</v>
      </c>
      <c r="I383" s="43" t="s">
        <v>1411</v>
      </c>
      <c r="J383" s="43" t="s">
        <v>2509</v>
      </c>
      <c r="K383" s="43" t="s">
        <v>1412</v>
      </c>
    </row>
    <row r="384" spans="3:11" ht="15" customHeight="1" x14ac:dyDescent="0.25">
      <c r="C384" s="44" t="s">
        <v>2510</v>
      </c>
      <c r="D384" s="43" t="s">
        <v>206</v>
      </c>
      <c r="F384" s="43" t="s">
        <v>2511</v>
      </c>
      <c r="G384" s="43">
        <v>9021</v>
      </c>
      <c r="H384" s="43" t="s">
        <v>2512</v>
      </c>
      <c r="I384" s="43" t="s">
        <v>1419</v>
      </c>
      <c r="J384" s="43" t="s">
        <v>2513</v>
      </c>
      <c r="K384" s="43" t="s">
        <v>1420</v>
      </c>
    </row>
    <row r="385" spans="3:11" ht="15" customHeight="1" x14ac:dyDescent="0.25">
      <c r="C385" s="44" t="s">
        <v>2514</v>
      </c>
      <c r="D385" s="43" t="s">
        <v>207</v>
      </c>
      <c r="F385" s="43" t="s">
        <v>2515</v>
      </c>
      <c r="G385" s="43">
        <v>6647</v>
      </c>
      <c r="H385" s="43" t="s">
        <v>2516</v>
      </c>
      <c r="I385" s="43" t="s">
        <v>2517</v>
      </c>
      <c r="J385" s="43" t="s">
        <v>2518</v>
      </c>
      <c r="K385" s="43" t="s">
        <v>2519</v>
      </c>
    </row>
    <row r="386" spans="3:11" ht="15" customHeight="1" x14ac:dyDescent="0.25">
      <c r="C386" s="44" t="s">
        <v>2521</v>
      </c>
      <c r="D386" s="43" t="s">
        <v>324</v>
      </c>
      <c r="F386" s="43" t="s">
        <v>2522</v>
      </c>
      <c r="G386" s="43">
        <v>10174</v>
      </c>
      <c r="H386" s="43" t="s">
        <v>2258</v>
      </c>
      <c r="I386" s="43" t="s">
        <v>2523</v>
      </c>
      <c r="J386" s="43" t="s">
        <v>2524</v>
      </c>
      <c r="K386" s="43" t="s">
        <v>2261</v>
      </c>
    </row>
    <row r="387" spans="3:11" ht="15" customHeight="1" x14ac:dyDescent="0.25">
      <c r="C387" s="44" t="s">
        <v>2525</v>
      </c>
      <c r="D387" s="43" t="s">
        <v>550</v>
      </c>
      <c r="F387" s="43" t="s">
        <v>2526</v>
      </c>
      <c r="G387" s="43">
        <v>64321</v>
      </c>
      <c r="H387" s="43" t="s">
        <v>2527</v>
      </c>
      <c r="I387" s="43" t="s">
        <v>2351</v>
      </c>
      <c r="J387" s="43" t="s">
        <v>2528</v>
      </c>
      <c r="K387" s="43" t="s">
        <v>2352</v>
      </c>
    </row>
    <row r="388" spans="3:11" ht="15" customHeight="1" x14ac:dyDescent="0.25">
      <c r="C388" s="44" t="s">
        <v>2529</v>
      </c>
      <c r="D388" s="43" t="s">
        <v>801</v>
      </c>
      <c r="F388" s="43" t="s">
        <v>2530</v>
      </c>
      <c r="G388" s="43">
        <v>6657</v>
      </c>
      <c r="H388" s="43" t="s">
        <v>2531</v>
      </c>
      <c r="I388" s="43" t="s">
        <v>2491</v>
      </c>
      <c r="J388" s="43" t="s">
        <v>2532</v>
      </c>
      <c r="K388" s="43" t="s">
        <v>2492</v>
      </c>
    </row>
    <row r="389" spans="3:11" ht="15" customHeight="1" x14ac:dyDescent="0.25">
      <c r="C389" s="44" t="s">
        <v>2533</v>
      </c>
      <c r="D389" s="43" t="s">
        <v>809</v>
      </c>
      <c r="F389" s="43" t="s">
        <v>2534</v>
      </c>
      <c r="G389" s="43">
        <v>6678</v>
      </c>
      <c r="H389" s="43" t="s">
        <v>2535</v>
      </c>
      <c r="I389" s="43" t="s">
        <v>1105</v>
      </c>
      <c r="J389" s="43" t="s">
        <v>2536</v>
      </c>
      <c r="K389" s="43" t="s">
        <v>1106</v>
      </c>
    </row>
    <row r="390" spans="3:11" ht="15" customHeight="1" x14ac:dyDescent="0.25">
      <c r="C390" s="44" t="s">
        <v>2537</v>
      </c>
      <c r="D390" s="43" t="s">
        <v>815</v>
      </c>
      <c r="F390" s="43" t="s">
        <v>2538</v>
      </c>
      <c r="G390" s="43">
        <v>9806</v>
      </c>
      <c r="H390" s="43" t="s">
        <v>2539</v>
      </c>
      <c r="I390" s="43" t="s">
        <v>1266</v>
      </c>
      <c r="J390" s="43" t="s">
        <v>2540</v>
      </c>
      <c r="K390" s="43" t="s">
        <v>1267</v>
      </c>
    </row>
    <row r="391" spans="3:11" ht="15" customHeight="1" x14ac:dyDescent="0.25">
      <c r="C391" s="44" t="s">
        <v>2541</v>
      </c>
      <c r="D391" s="43" t="s">
        <v>821</v>
      </c>
      <c r="F391" s="43" t="s">
        <v>2542</v>
      </c>
      <c r="G391" s="43">
        <v>6772</v>
      </c>
      <c r="H391" s="43" t="s">
        <v>2543</v>
      </c>
      <c r="I391" s="43" t="s">
        <v>2499</v>
      </c>
      <c r="J391" s="43" t="s">
        <v>2544</v>
      </c>
      <c r="K391" s="43" t="s">
        <v>2500</v>
      </c>
    </row>
    <row r="392" spans="3:11" ht="15" customHeight="1" x14ac:dyDescent="0.25">
      <c r="C392" s="44" t="s">
        <v>2545</v>
      </c>
      <c r="D392" s="43" t="s">
        <v>1031</v>
      </c>
      <c r="F392" s="43" t="s">
        <v>2546</v>
      </c>
      <c r="G392" s="43">
        <v>6774</v>
      </c>
      <c r="H392" s="43" t="s">
        <v>2547</v>
      </c>
      <c r="I392" s="43" t="s">
        <v>2505</v>
      </c>
      <c r="J392" s="43" t="s">
        <v>2548</v>
      </c>
      <c r="K392" s="43" t="s">
        <v>2506</v>
      </c>
    </row>
    <row r="393" spans="3:11" ht="15" customHeight="1" x14ac:dyDescent="0.25">
      <c r="C393" s="44" t="s">
        <v>2549</v>
      </c>
      <c r="D393" s="43" t="s">
        <v>1164</v>
      </c>
      <c r="F393" s="43" t="s">
        <v>2550</v>
      </c>
      <c r="G393" s="43">
        <v>6776</v>
      </c>
      <c r="H393" s="43" t="s">
        <v>2551</v>
      </c>
      <c r="I393" s="43" t="s">
        <v>2552</v>
      </c>
      <c r="J393" s="43" t="s">
        <v>2553</v>
      </c>
      <c r="K393" s="43" t="s">
        <v>2554</v>
      </c>
    </row>
    <row r="394" spans="3:11" ht="15" customHeight="1" x14ac:dyDescent="0.25">
      <c r="C394" s="44" t="s">
        <v>2555</v>
      </c>
      <c r="D394" s="43" t="s">
        <v>1572</v>
      </c>
      <c r="F394" s="43" t="s">
        <v>2556</v>
      </c>
      <c r="G394" s="43">
        <v>23512</v>
      </c>
      <c r="H394" s="43" t="s">
        <v>2557</v>
      </c>
      <c r="I394" s="43" t="s">
        <v>2558</v>
      </c>
      <c r="J394" s="43" t="s">
        <v>2559</v>
      </c>
      <c r="K394" s="43" t="s">
        <v>2560</v>
      </c>
    </row>
    <row r="395" spans="3:11" ht="15" customHeight="1" x14ac:dyDescent="0.25">
      <c r="C395" s="44" t="s">
        <v>2561</v>
      </c>
      <c r="D395" s="43" t="s">
        <v>1579</v>
      </c>
      <c r="F395" s="43" t="s">
        <v>2562</v>
      </c>
      <c r="G395" s="43">
        <v>29110</v>
      </c>
      <c r="H395" s="43" t="s">
        <v>2563</v>
      </c>
      <c r="I395" s="43" t="s">
        <v>1681</v>
      </c>
      <c r="J395" s="43" t="s">
        <v>2564</v>
      </c>
      <c r="K395" s="43" t="s">
        <v>1682</v>
      </c>
    </row>
    <row r="396" spans="3:11" ht="15" customHeight="1" x14ac:dyDescent="0.25">
      <c r="C396" s="44" t="s">
        <v>2565</v>
      </c>
      <c r="D396" s="43" t="s">
        <v>1585</v>
      </c>
      <c r="F396" s="43" t="s">
        <v>2566</v>
      </c>
      <c r="G396" s="43">
        <v>30009</v>
      </c>
      <c r="H396" s="43" t="s">
        <v>2567</v>
      </c>
      <c r="I396" s="43" t="s">
        <v>1977</v>
      </c>
      <c r="J396" s="43" t="s">
        <v>2568</v>
      </c>
      <c r="K396" s="43" t="s">
        <v>1978</v>
      </c>
    </row>
    <row r="397" spans="3:11" ht="15" customHeight="1" x14ac:dyDescent="0.25">
      <c r="C397" s="44" t="s">
        <v>2569</v>
      </c>
      <c r="D397" s="43" t="s">
        <v>1591</v>
      </c>
      <c r="F397" s="43" t="s">
        <v>2570</v>
      </c>
      <c r="G397" s="43">
        <v>6943</v>
      </c>
      <c r="H397" s="43" t="s">
        <v>2571</v>
      </c>
      <c r="I397" s="43" t="s">
        <v>841</v>
      </c>
      <c r="J397" s="43" t="s">
        <v>2572</v>
      </c>
      <c r="K397" s="43" t="s">
        <v>842</v>
      </c>
    </row>
    <row r="398" spans="3:11" ht="15" customHeight="1" x14ac:dyDescent="0.25">
      <c r="C398" s="44" t="s">
        <v>2573</v>
      </c>
      <c r="D398" s="43" t="s">
        <v>1597</v>
      </c>
      <c r="F398" s="43" t="s">
        <v>2574</v>
      </c>
      <c r="G398" s="43">
        <v>7015</v>
      </c>
      <c r="H398" s="43" t="s">
        <v>2346</v>
      </c>
      <c r="I398" s="43" t="s">
        <v>2575</v>
      </c>
      <c r="J398" s="43" t="s">
        <v>2576</v>
      </c>
      <c r="K398" s="43" t="s">
        <v>2349</v>
      </c>
    </row>
    <row r="399" spans="3:11" ht="15" customHeight="1" x14ac:dyDescent="0.25">
      <c r="C399" s="44" t="s">
        <v>2577</v>
      </c>
      <c r="D399" s="43" t="s">
        <v>1603</v>
      </c>
      <c r="F399" s="43" t="s">
        <v>2578</v>
      </c>
      <c r="G399" s="43">
        <v>7019</v>
      </c>
      <c r="H399" s="43" t="s">
        <v>2494</v>
      </c>
      <c r="I399" s="43" t="s">
        <v>2579</v>
      </c>
      <c r="J399" s="43" t="s">
        <v>2580</v>
      </c>
      <c r="K399" s="43" t="s">
        <v>2497</v>
      </c>
    </row>
    <row r="400" spans="3:11" ht="15" customHeight="1" x14ac:dyDescent="0.25">
      <c r="C400" s="44" t="s">
        <v>2581</v>
      </c>
      <c r="D400" s="43" t="s">
        <v>1611</v>
      </c>
      <c r="F400" s="43" t="s">
        <v>2582</v>
      </c>
      <c r="G400" s="43">
        <v>7040</v>
      </c>
      <c r="H400" s="43" t="s">
        <v>2583</v>
      </c>
      <c r="I400" s="43" t="s">
        <v>2111</v>
      </c>
      <c r="J400" s="43" t="s">
        <v>2584</v>
      </c>
      <c r="K400" s="43" t="s">
        <v>2112</v>
      </c>
    </row>
    <row r="401" spans="3:11" ht="15" customHeight="1" x14ac:dyDescent="0.25">
      <c r="C401" s="44" t="s">
        <v>2585</v>
      </c>
      <c r="D401" s="43" t="s">
        <v>1619</v>
      </c>
      <c r="F401" s="43" t="s">
        <v>2586</v>
      </c>
      <c r="G401" s="43">
        <v>7042</v>
      </c>
      <c r="H401" s="43" t="s">
        <v>2587</v>
      </c>
      <c r="I401" s="43" t="s">
        <v>2117</v>
      </c>
      <c r="J401" s="43" t="s">
        <v>2588</v>
      </c>
      <c r="K401" s="43" t="s">
        <v>2118</v>
      </c>
    </row>
    <row r="402" spans="3:11" ht="15" customHeight="1" x14ac:dyDescent="0.25">
      <c r="C402" s="44" t="s">
        <v>2589</v>
      </c>
      <c r="D402" s="43" t="s">
        <v>1627</v>
      </c>
      <c r="F402" s="43" t="s">
        <v>2590</v>
      </c>
      <c r="G402" s="43">
        <v>7043</v>
      </c>
      <c r="H402" s="43" t="s">
        <v>2591</v>
      </c>
      <c r="I402" s="43" t="s">
        <v>2123</v>
      </c>
      <c r="J402" s="43" t="s">
        <v>2592</v>
      </c>
      <c r="K402" s="43" t="s">
        <v>2124</v>
      </c>
    </row>
    <row r="403" spans="3:11" ht="15" customHeight="1" x14ac:dyDescent="0.25">
      <c r="C403" s="44" t="s">
        <v>2593</v>
      </c>
      <c r="D403" s="43" t="s">
        <v>1607</v>
      </c>
      <c r="F403" s="43" t="s">
        <v>2594</v>
      </c>
      <c r="G403" s="43">
        <v>7046</v>
      </c>
      <c r="H403" s="43" t="s">
        <v>2595</v>
      </c>
      <c r="I403" s="43" t="s">
        <v>2131</v>
      </c>
      <c r="J403" s="43" t="s">
        <v>2596</v>
      </c>
      <c r="K403" s="43" t="s">
        <v>2132</v>
      </c>
    </row>
    <row r="404" spans="3:11" ht="15" customHeight="1" x14ac:dyDescent="0.25">
      <c r="C404" s="44" t="s">
        <v>2597</v>
      </c>
      <c r="D404" s="43" t="s">
        <v>1641</v>
      </c>
      <c r="F404" s="43" t="s">
        <v>2598</v>
      </c>
      <c r="G404" s="43">
        <v>7048</v>
      </c>
      <c r="H404" s="43" t="s">
        <v>2599</v>
      </c>
      <c r="I404" s="43" t="s">
        <v>2139</v>
      </c>
      <c r="J404" s="43" t="s">
        <v>2600</v>
      </c>
      <c r="K404" s="43" t="s">
        <v>2140</v>
      </c>
    </row>
    <row r="405" spans="3:11" ht="15" customHeight="1" x14ac:dyDescent="0.25">
      <c r="C405" s="44" t="s">
        <v>2601</v>
      </c>
      <c r="D405" s="43" t="s">
        <v>1647</v>
      </c>
      <c r="F405" s="43" t="s">
        <v>2602</v>
      </c>
      <c r="G405" s="43">
        <v>7050</v>
      </c>
      <c r="H405" s="43" t="s">
        <v>2603</v>
      </c>
      <c r="I405" s="43" t="s">
        <v>1985</v>
      </c>
      <c r="J405" s="43" t="s">
        <v>2604</v>
      </c>
      <c r="K405" s="43" t="s">
        <v>1986</v>
      </c>
    </row>
    <row r="406" spans="3:11" ht="15" customHeight="1" x14ac:dyDescent="0.25">
      <c r="C406" s="44" t="s">
        <v>2605</v>
      </c>
      <c r="D406" s="43" t="s">
        <v>1655</v>
      </c>
      <c r="F406" s="43" t="s">
        <v>2606</v>
      </c>
      <c r="G406" s="43">
        <v>7056</v>
      </c>
      <c r="H406" s="43" t="s">
        <v>2607</v>
      </c>
      <c r="I406" s="43" t="s">
        <v>1427</v>
      </c>
      <c r="J406" s="43" t="s">
        <v>2608</v>
      </c>
      <c r="K406" s="43" t="s">
        <v>1428</v>
      </c>
    </row>
    <row r="407" spans="3:11" ht="15" customHeight="1" x14ac:dyDescent="0.25">
      <c r="C407" s="44" t="s">
        <v>2609</v>
      </c>
      <c r="D407" s="43" t="s">
        <v>2610</v>
      </c>
      <c r="F407" s="43" t="s">
        <v>2612</v>
      </c>
      <c r="G407" s="43">
        <v>7057</v>
      </c>
      <c r="H407" s="43" t="s">
        <v>150</v>
      </c>
      <c r="I407" s="43" t="s">
        <v>185</v>
      </c>
      <c r="J407" s="43" t="s">
        <v>169</v>
      </c>
      <c r="K407" s="43" t="s">
        <v>356</v>
      </c>
    </row>
    <row r="408" spans="3:11" ht="15" customHeight="1" x14ac:dyDescent="0.25">
      <c r="C408" s="44" t="s">
        <v>2613</v>
      </c>
      <c r="D408" s="43" t="s">
        <v>206</v>
      </c>
      <c r="F408" s="43" t="s">
        <v>2614</v>
      </c>
      <c r="G408" s="43">
        <v>7070</v>
      </c>
      <c r="H408" s="43" t="s">
        <v>2615</v>
      </c>
      <c r="I408" s="43" t="s">
        <v>2616</v>
      </c>
      <c r="J408" s="43" t="s">
        <v>2617</v>
      </c>
      <c r="K408" s="43" t="s">
        <v>2618</v>
      </c>
    </row>
    <row r="409" spans="3:11" ht="15" customHeight="1" x14ac:dyDescent="0.25">
      <c r="C409" s="44" t="s">
        <v>2619</v>
      </c>
      <c r="D409" s="43" t="s">
        <v>207</v>
      </c>
      <c r="F409" s="43" t="s">
        <v>2620</v>
      </c>
      <c r="G409" s="43">
        <v>7077</v>
      </c>
      <c r="H409" s="43" t="s">
        <v>2621</v>
      </c>
      <c r="I409" s="43" t="s">
        <v>970</v>
      </c>
      <c r="J409" s="43" t="s">
        <v>2622</v>
      </c>
      <c r="K409" s="43" t="s">
        <v>971</v>
      </c>
    </row>
    <row r="410" spans="3:11" ht="15" customHeight="1" x14ac:dyDescent="0.25">
      <c r="C410" s="44" t="s">
        <v>2624</v>
      </c>
      <c r="D410" s="43" t="s">
        <v>232</v>
      </c>
      <c r="F410" s="43" t="s">
        <v>2625</v>
      </c>
      <c r="G410" s="43">
        <v>7078</v>
      </c>
      <c r="H410" s="43" t="s">
        <v>2626</v>
      </c>
      <c r="I410" s="43" t="s">
        <v>532</v>
      </c>
      <c r="J410" s="43" t="s">
        <v>2627</v>
      </c>
      <c r="K410" s="43" t="s">
        <v>533</v>
      </c>
    </row>
    <row r="411" spans="3:11" ht="15" customHeight="1" x14ac:dyDescent="0.25">
      <c r="C411" s="44" t="s">
        <v>2628</v>
      </c>
      <c r="D411" s="43" t="s">
        <v>428</v>
      </c>
      <c r="F411" s="43" t="s">
        <v>2629</v>
      </c>
      <c r="G411" s="43">
        <v>7088</v>
      </c>
      <c r="H411" s="43" t="s">
        <v>2630</v>
      </c>
      <c r="I411" s="43" t="s">
        <v>1274</v>
      </c>
      <c r="J411" s="43" t="s">
        <v>2631</v>
      </c>
      <c r="K411" s="43" t="s">
        <v>1275</v>
      </c>
    </row>
    <row r="412" spans="3:11" ht="15" customHeight="1" x14ac:dyDescent="0.25">
      <c r="C412" s="44" t="s">
        <v>2632</v>
      </c>
      <c r="D412" s="43" t="s">
        <v>608</v>
      </c>
      <c r="F412" s="43" t="s">
        <v>2633</v>
      </c>
      <c r="G412" s="43">
        <v>7097</v>
      </c>
      <c r="H412" s="43" t="s">
        <v>2634</v>
      </c>
      <c r="I412" s="43" t="s">
        <v>1687</v>
      </c>
      <c r="J412" s="43" t="s">
        <v>2635</v>
      </c>
      <c r="K412" s="43" t="s">
        <v>1688</v>
      </c>
    </row>
    <row r="413" spans="3:11" ht="15" customHeight="1" x14ac:dyDescent="0.25">
      <c r="C413" s="44" t="s">
        <v>2636</v>
      </c>
      <c r="D413" s="43" t="s">
        <v>616</v>
      </c>
      <c r="F413" s="43" t="s">
        <v>2637</v>
      </c>
      <c r="G413" s="43">
        <v>7100</v>
      </c>
      <c r="H413" s="43" t="s">
        <v>2638</v>
      </c>
      <c r="I413" s="43" t="s">
        <v>1693</v>
      </c>
      <c r="J413" s="43" t="s">
        <v>2639</v>
      </c>
      <c r="K413" s="43" t="s">
        <v>1694</v>
      </c>
    </row>
    <row r="414" spans="3:11" ht="15" customHeight="1" x14ac:dyDescent="0.25">
      <c r="C414" s="44" t="s">
        <v>2640</v>
      </c>
      <c r="D414" s="43" t="s">
        <v>622</v>
      </c>
      <c r="F414" s="43" t="s">
        <v>2641</v>
      </c>
      <c r="G414" s="43">
        <v>23671</v>
      </c>
      <c r="H414" s="43" t="s">
        <v>2642</v>
      </c>
      <c r="I414" s="43" t="s">
        <v>540</v>
      </c>
      <c r="J414" s="43" t="s">
        <v>2643</v>
      </c>
      <c r="K414" s="43" t="s">
        <v>541</v>
      </c>
    </row>
    <row r="415" spans="3:11" ht="15" customHeight="1" x14ac:dyDescent="0.25">
      <c r="C415" s="44" t="s">
        <v>2644</v>
      </c>
      <c r="D415" s="43" t="s">
        <v>628</v>
      </c>
      <c r="F415" s="43" t="s">
        <v>2645</v>
      </c>
      <c r="G415" s="43">
        <v>8797</v>
      </c>
      <c r="H415" s="43" t="s">
        <v>2646</v>
      </c>
      <c r="I415" s="43" t="s">
        <v>1435</v>
      </c>
      <c r="J415" s="43" t="s">
        <v>2647</v>
      </c>
      <c r="K415" s="43" t="s">
        <v>1436</v>
      </c>
    </row>
    <row r="416" spans="3:11" ht="15" customHeight="1" x14ac:dyDescent="0.25">
      <c r="C416" s="44" t="s">
        <v>2648</v>
      </c>
      <c r="D416" s="43" t="s">
        <v>636</v>
      </c>
      <c r="F416" s="43" t="s">
        <v>2649</v>
      </c>
      <c r="G416" s="43">
        <v>8794</v>
      </c>
      <c r="H416" s="43" t="s">
        <v>220</v>
      </c>
      <c r="I416" s="43" t="s">
        <v>221</v>
      </c>
      <c r="J416" s="43" t="s">
        <v>170</v>
      </c>
      <c r="K416" s="43" t="s">
        <v>363</v>
      </c>
    </row>
    <row r="417" spans="3:11" ht="15" customHeight="1" x14ac:dyDescent="0.25">
      <c r="C417" s="44" t="s">
        <v>2650</v>
      </c>
      <c r="D417" s="43" t="s">
        <v>904</v>
      </c>
      <c r="F417" s="43" t="s">
        <v>2651</v>
      </c>
      <c r="G417" s="43">
        <v>8793</v>
      </c>
      <c r="H417" s="43" t="s">
        <v>2652</v>
      </c>
      <c r="I417" s="43" t="s">
        <v>686</v>
      </c>
      <c r="J417" s="43" t="s">
        <v>2653</v>
      </c>
      <c r="K417" s="43" t="s">
        <v>687</v>
      </c>
    </row>
    <row r="418" spans="3:11" ht="15" customHeight="1" x14ac:dyDescent="0.25">
      <c r="C418" s="44" t="s">
        <v>2654</v>
      </c>
      <c r="D418" s="43" t="s">
        <v>952</v>
      </c>
      <c r="F418" s="43" t="s">
        <v>2655</v>
      </c>
      <c r="G418" s="43">
        <v>27242</v>
      </c>
      <c r="H418" s="43" t="s">
        <v>2656</v>
      </c>
      <c r="I418" s="43" t="s">
        <v>1542</v>
      </c>
      <c r="J418" s="43" t="s">
        <v>2657</v>
      </c>
      <c r="K418" s="43" t="s">
        <v>1543</v>
      </c>
    </row>
    <row r="419" spans="3:11" ht="15" customHeight="1" x14ac:dyDescent="0.25">
      <c r="C419" s="44" t="s">
        <v>2658</v>
      </c>
      <c r="D419" s="43" t="s">
        <v>1083</v>
      </c>
      <c r="F419" s="43" t="s">
        <v>2659</v>
      </c>
      <c r="G419" s="43">
        <v>8718</v>
      </c>
      <c r="H419" s="43" t="s">
        <v>2660</v>
      </c>
      <c r="I419" s="43" t="s">
        <v>1550</v>
      </c>
      <c r="J419" s="43" t="s">
        <v>2661</v>
      </c>
      <c r="K419" s="43" t="s">
        <v>1551</v>
      </c>
    </row>
    <row r="420" spans="3:11" ht="15" customHeight="1" x14ac:dyDescent="0.25">
      <c r="C420" s="44" t="s">
        <v>2662</v>
      </c>
      <c r="D420" s="43" t="s">
        <v>1554</v>
      </c>
      <c r="F420" s="43" t="s">
        <v>2663</v>
      </c>
      <c r="G420" s="43">
        <v>8600</v>
      </c>
      <c r="H420" s="43" t="s">
        <v>2664</v>
      </c>
      <c r="I420" s="43" t="s">
        <v>1992</v>
      </c>
      <c r="J420" s="43" t="s">
        <v>2665</v>
      </c>
      <c r="K420" s="43" t="s">
        <v>1993</v>
      </c>
    </row>
    <row r="421" spans="3:11" ht="15" customHeight="1" x14ac:dyDescent="0.25">
      <c r="C421" s="44" t="s">
        <v>2666</v>
      </c>
      <c r="D421" s="43" t="s">
        <v>1579</v>
      </c>
      <c r="F421" s="43" t="s">
        <v>2667</v>
      </c>
      <c r="G421" s="43">
        <v>54472</v>
      </c>
      <c r="H421" s="43" t="s">
        <v>2668</v>
      </c>
      <c r="I421" s="43" t="s">
        <v>1699</v>
      </c>
      <c r="J421" s="43" t="s">
        <v>2669</v>
      </c>
      <c r="K421" s="43" t="s">
        <v>1700</v>
      </c>
    </row>
    <row r="422" spans="3:11" ht="15" customHeight="1" x14ac:dyDescent="0.25">
      <c r="C422" s="44" t="s">
        <v>2670</v>
      </c>
      <c r="D422" s="43" t="s">
        <v>1647</v>
      </c>
      <c r="F422" s="43" t="s">
        <v>2671</v>
      </c>
      <c r="G422" s="43">
        <v>7157</v>
      </c>
      <c r="H422" s="43" t="s">
        <v>2672</v>
      </c>
      <c r="I422" s="43" t="s">
        <v>1282</v>
      </c>
      <c r="J422" s="43" t="s">
        <v>2673</v>
      </c>
      <c r="K422" s="43" t="s">
        <v>1283</v>
      </c>
    </row>
    <row r="423" spans="3:11" ht="15" customHeight="1" x14ac:dyDescent="0.25">
      <c r="C423" s="44" t="s">
        <v>2674</v>
      </c>
      <c r="D423" s="43" t="s">
        <v>1762</v>
      </c>
      <c r="F423" s="43" t="s">
        <v>2675</v>
      </c>
      <c r="G423" s="43">
        <v>94241</v>
      </c>
      <c r="H423" s="43" t="s">
        <v>2676</v>
      </c>
      <c r="I423" s="43" t="s">
        <v>1441</v>
      </c>
      <c r="J423" s="43" t="s">
        <v>2677</v>
      </c>
      <c r="K423" s="43" t="s">
        <v>1442</v>
      </c>
    </row>
    <row r="424" spans="3:11" ht="15" customHeight="1" x14ac:dyDescent="0.25">
      <c r="C424" s="44" t="s">
        <v>2678</v>
      </c>
      <c r="D424" s="43" t="s">
        <v>1768</v>
      </c>
      <c r="F424" s="43" t="s">
        <v>2679</v>
      </c>
      <c r="G424" s="43">
        <v>7161</v>
      </c>
      <c r="H424" s="43" t="s">
        <v>210</v>
      </c>
      <c r="I424" s="43" t="s">
        <v>211</v>
      </c>
      <c r="J424" s="43" t="s">
        <v>209</v>
      </c>
      <c r="K424" s="43" t="s">
        <v>370</v>
      </c>
    </row>
    <row r="425" spans="3:11" ht="15" customHeight="1" x14ac:dyDescent="0.25">
      <c r="C425" s="44" t="s">
        <v>2680</v>
      </c>
      <c r="D425" s="43" t="s">
        <v>1651</v>
      </c>
      <c r="F425" s="43" t="s">
        <v>2681</v>
      </c>
      <c r="G425" s="43">
        <v>7168</v>
      </c>
      <c r="H425" s="43" t="s">
        <v>2682</v>
      </c>
      <c r="I425" s="43" t="s">
        <v>1447</v>
      </c>
      <c r="J425" s="43" t="s">
        <v>2683</v>
      </c>
      <c r="K425" s="43" t="s">
        <v>1448</v>
      </c>
    </row>
    <row r="426" spans="3:11" ht="15" customHeight="1" x14ac:dyDescent="0.25">
      <c r="C426" s="44" t="s">
        <v>2684</v>
      </c>
      <c r="D426" s="43" t="s">
        <v>1903</v>
      </c>
      <c r="F426" s="43" t="s">
        <v>2685</v>
      </c>
      <c r="G426" s="43">
        <v>7186</v>
      </c>
      <c r="H426" s="43" t="s">
        <v>2686</v>
      </c>
      <c r="I426" s="43" t="s">
        <v>2687</v>
      </c>
      <c r="J426" s="43" t="s">
        <v>2688</v>
      </c>
      <c r="K426" s="43" t="s">
        <v>2689</v>
      </c>
    </row>
    <row r="427" spans="3:11" ht="15" customHeight="1" x14ac:dyDescent="0.25">
      <c r="C427" s="44" t="s">
        <v>2690</v>
      </c>
      <c r="D427" s="43" t="s">
        <v>1973</v>
      </c>
      <c r="F427" s="43" t="s">
        <v>2691</v>
      </c>
      <c r="G427" s="43">
        <v>7189</v>
      </c>
      <c r="H427" s="43" t="s">
        <v>2692</v>
      </c>
      <c r="I427" s="43" t="s">
        <v>1707</v>
      </c>
      <c r="J427" s="43" t="s">
        <v>2693</v>
      </c>
      <c r="K427" s="43" t="s">
        <v>1708</v>
      </c>
    </row>
    <row r="428" spans="3:11" ht="15" customHeight="1" x14ac:dyDescent="0.25">
      <c r="C428" s="44" t="s">
        <v>2694</v>
      </c>
      <c r="D428" s="43" t="s">
        <v>1675</v>
      </c>
      <c r="F428" s="43" t="s">
        <v>2695</v>
      </c>
      <c r="G428" s="43">
        <v>5987</v>
      </c>
      <c r="H428" s="43" t="s">
        <v>2696</v>
      </c>
      <c r="I428" s="43" t="s">
        <v>2697</v>
      </c>
      <c r="J428" s="43" t="s">
        <v>2698</v>
      </c>
      <c r="K428" s="43" t="s">
        <v>2699</v>
      </c>
    </row>
    <row r="429" spans="3:11" ht="15" customHeight="1" x14ac:dyDescent="0.25">
      <c r="C429" s="44" t="s">
        <v>2700</v>
      </c>
      <c r="D429" s="43" t="s">
        <v>680</v>
      </c>
      <c r="F429" s="43" t="s">
        <v>2701</v>
      </c>
      <c r="G429" s="43">
        <v>27075</v>
      </c>
      <c r="H429" s="43" t="s">
        <v>2702</v>
      </c>
      <c r="I429" s="43" t="s">
        <v>2703</v>
      </c>
      <c r="J429" s="43" t="s">
        <v>2704</v>
      </c>
      <c r="K429" s="43" t="s">
        <v>2705</v>
      </c>
    </row>
    <row r="430" spans="3:11" ht="15" customHeight="1" x14ac:dyDescent="0.25">
      <c r="C430" s="44" t="s">
        <v>2706</v>
      </c>
      <c r="D430" s="43" t="s">
        <v>2111</v>
      </c>
      <c r="F430" s="43" t="s">
        <v>2707</v>
      </c>
      <c r="G430" s="43">
        <v>7297</v>
      </c>
      <c r="H430" s="43" t="s">
        <v>2708</v>
      </c>
      <c r="I430" s="43" t="s">
        <v>2610</v>
      </c>
      <c r="J430" s="43" t="s">
        <v>2709</v>
      </c>
      <c r="K430" s="43" t="s">
        <v>2611</v>
      </c>
    </row>
    <row r="431" spans="3:11" ht="15" customHeight="1" x14ac:dyDescent="0.25">
      <c r="C431" s="44" t="s">
        <v>2710</v>
      </c>
      <c r="D431" s="43" t="s">
        <v>2616</v>
      </c>
      <c r="F431" s="43" t="s">
        <v>2711</v>
      </c>
      <c r="G431" s="43">
        <v>7327</v>
      </c>
      <c r="H431" s="43" t="s">
        <v>2712</v>
      </c>
      <c r="I431" s="43" t="s">
        <v>2713</v>
      </c>
      <c r="J431" s="43" t="s">
        <v>2714</v>
      </c>
      <c r="K431" s="43" t="s">
        <v>2715</v>
      </c>
    </row>
    <row r="432" spans="3:11" ht="15" customHeight="1" x14ac:dyDescent="0.25">
      <c r="C432" s="44" t="s">
        <v>2716</v>
      </c>
      <c r="D432" s="43" t="s">
        <v>206</v>
      </c>
      <c r="F432" s="43" t="s">
        <v>2717</v>
      </c>
      <c r="G432" s="43">
        <v>7334</v>
      </c>
      <c r="H432" s="43" t="s">
        <v>2718</v>
      </c>
      <c r="I432" s="43" t="s">
        <v>1713</v>
      </c>
      <c r="J432" s="43" t="s">
        <v>2719</v>
      </c>
      <c r="K432" s="43" t="s">
        <v>1714</v>
      </c>
    </row>
    <row r="433" spans="3:11" ht="15" customHeight="1" x14ac:dyDescent="0.25">
      <c r="C433" s="44" t="s">
        <v>2720</v>
      </c>
      <c r="D433" s="43" t="s">
        <v>207</v>
      </c>
      <c r="F433" s="43" t="s">
        <v>2721</v>
      </c>
      <c r="G433" s="43">
        <v>7335</v>
      </c>
      <c r="H433" s="43" t="s">
        <v>2722</v>
      </c>
      <c r="I433" s="43" t="s">
        <v>1721</v>
      </c>
      <c r="J433" s="43" t="s">
        <v>2723</v>
      </c>
      <c r="K433" s="43" t="s">
        <v>1722</v>
      </c>
    </row>
    <row r="434" spans="3:11" ht="15" customHeight="1" x14ac:dyDescent="0.25">
      <c r="C434" s="44" t="s">
        <v>2725</v>
      </c>
      <c r="D434" s="43" t="s">
        <v>373</v>
      </c>
      <c r="F434" s="43" t="s">
        <v>2726</v>
      </c>
      <c r="G434" s="43">
        <v>7345</v>
      </c>
      <c r="H434" s="43" t="s">
        <v>2727</v>
      </c>
      <c r="I434" s="43" t="s">
        <v>1119</v>
      </c>
      <c r="J434" s="43" t="s">
        <v>2728</v>
      </c>
      <c r="K434" s="43" t="s">
        <v>1120</v>
      </c>
    </row>
    <row r="435" spans="3:11" ht="15" customHeight="1" x14ac:dyDescent="0.25">
      <c r="C435" s="44" t="s">
        <v>2729</v>
      </c>
      <c r="D435" s="43" t="s">
        <v>387</v>
      </c>
      <c r="F435" s="43" t="s">
        <v>2730</v>
      </c>
      <c r="G435" s="43">
        <v>7374</v>
      </c>
      <c r="H435" s="43" t="s">
        <v>2731</v>
      </c>
      <c r="I435" s="43" t="s">
        <v>2263</v>
      </c>
      <c r="J435" s="43" t="s">
        <v>2732</v>
      </c>
      <c r="K435" s="43" t="s">
        <v>2264</v>
      </c>
    </row>
    <row r="436" spans="3:11" ht="15" customHeight="1" x14ac:dyDescent="0.25">
      <c r="C436" s="44" t="s">
        <v>2733</v>
      </c>
      <c r="D436" s="43" t="s">
        <v>958</v>
      </c>
      <c r="F436" s="43" t="s">
        <v>2734</v>
      </c>
      <c r="G436" s="43">
        <v>7428</v>
      </c>
      <c r="H436" s="43" t="s">
        <v>2735</v>
      </c>
      <c r="I436" s="43" t="s">
        <v>2736</v>
      </c>
      <c r="J436" s="43" t="s">
        <v>2737</v>
      </c>
      <c r="K436" s="43" t="s">
        <v>2738</v>
      </c>
    </row>
    <row r="437" spans="3:11" ht="15" customHeight="1" x14ac:dyDescent="0.25">
      <c r="C437" s="44" t="s">
        <v>2739</v>
      </c>
      <c r="D437" s="43" t="s">
        <v>1083</v>
      </c>
      <c r="F437" s="43" t="s">
        <v>2740</v>
      </c>
      <c r="G437" s="43">
        <v>11197</v>
      </c>
      <c r="H437" s="43" t="s">
        <v>2741</v>
      </c>
      <c r="I437" s="43" t="s">
        <v>1127</v>
      </c>
      <c r="J437" s="43" t="s">
        <v>2742</v>
      </c>
      <c r="K437" s="43" t="s">
        <v>1128</v>
      </c>
    </row>
    <row r="438" spans="3:11" ht="15" customHeight="1" x14ac:dyDescent="0.25">
      <c r="C438" s="44" t="s">
        <v>2743</v>
      </c>
      <c r="D438" s="43" t="s">
        <v>1164</v>
      </c>
      <c r="F438" s="43" t="s">
        <v>2744</v>
      </c>
      <c r="G438" s="43">
        <v>7471</v>
      </c>
      <c r="H438" s="43" t="s">
        <v>2745</v>
      </c>
      <c r="I438" s="43" t="s">
        <v>2361</v>
      </c>
      <c r="J438" s="43" t="s">
        <v>2746</v>
      </c>
      <c r="K438" s="43" t="s">
        <v>2362</v>
      </c>
    </row>
    <row r="439" spans="3:11" ht="15" customHeight="1" x14ac:dyDescent="0.25">
      <c r="C439" s="44" t="s">
        <v>2747</v>
      </c>
      <c r="D439" s="43" t="s">
        <v>1252</v>
      </c>
      <c r="F439" s="43" t="s">
        <v>2748</v>
      </c>
      <c r="G439" s="43">
        <v>80326</v>
      </c>
      <c r="H439" s="43" t="s">
        <v>2749</v>
      </c>
      <c r="I439" s="43" t="s">
        <v>2366</v>
      </c>
      <c r="J439" s="43" t="s">
        <v>2750</v>
      </c>
      <c r="K439" s="43" t="s">
        <v>2367</v>
      </c>
    </row>
    <row r="440" spans="3:11" ht="15" customHeight="1" x14ac:dyDescent="0.25">
      <c r="C440" s="44" t="s">
        <v>2751</v>
      </c>
      <c r="D440" s="43" t="s">
        <v>1566</v>
      </c>
      <c r="F440" s="43" t="s">
        <v>2752</v>
      </c>
      <c r="G440" s="43">
        <v>7480</v>
      </c>
      <c r="H440" s="43" t="s">
        <v>2753</v>
      </c>
      <c r="I440" s="43" t="s">
        <v>2374</v>
      </c>
      <c r="J440" s="43" t="s">
        <v>2754</v>
      </c>
      <c r="K440" s="43" t="s">
        <v>2375</v>
      </c>
    </row>
    <row r="441" spans="3:11" ht="15" customHeight="1" x14ac:dyDescent="0.25">
      <c r="C441" s="44" t="s">
        <v>2755</v>
      </c>
      <c r="D441" s="43" t="s">
        <v>1579</v>
      </c>
      <c r="F441" s="43" t="s">
        <v>2756</v>
      </c>
      <c r="G441" s="43">
        <v>7474</v>
      </c>
      <c r="H441" s="43" t="s">
        <v>2757</v>
      </c>
      <c r="I441" s="43" t="s">
        <v>2382</v>
      </c>
      <c r="J441" s="43" t="s">
        <v>2758</v>
      </c>
      <c r="K441" s="43" t="s">
        <v>2383</v>
      </c>
    </row>
    <row r="442" spans="3:11" ht="15" customHeight="1" x14ac:dyDescent="0.25">
      <c r="C442" s="44" t="s">
        <v>2759</v>
      </c>
      <c r="D442" s="43" t="s">
        <v>1655</v>
      </c>
      <c r="F442" s="43" t="s">
        <v>2760</v>
      </c>
      <c r="G442" s="43">
        <v>7475</v>
      </c>
      <c r="H442" s="43" t="s">
        <v>2761</v>
      </c>
      <c r="I442" s="43" t="s">
        <v>2388</v>
      </c>
      <c r="J442" s="43" t="s">
        <v>2762</v>
      </c>
      <c r="K442" s="43" t="s">
        <v>2389</v>
      </c>
    </row>
    <row r="443" spans="3:11" ht="15" customHeight="1" x14ac:dyDescent="0.25">
      <c r="C443" s="44" t="s">
        <v>2763</v>
      </c>
      <c r="D443" s="43" t="s">
        <v>1663</v>
      </c>
      <c r="F443" s="43" t="s">
        <v>2764</v>
      </c>
      <c r="G443" s="43">
        <v>7483</v>
      </c>
      <c r="H443" s="43" t="s">
        <v>2765</v>
      </c>
      <c r="I443" s="43" t="s">
        <v>2396</v>
      </c>
      <c r="J443" s="43" t="s">
        <v>2766</v>
      </c>
      <c r="K443" s="43" t="s">
        <v>2397</v>
      </c>
    </row>
    <row r="444" spans="3:11" ht="15" customHeight="1" x14ac:dyDescent="0.25">
      <c r="C444" s="44" t="s">
        <v>2767</v>
      </c>
      <c r="D444" s="43" t="s">
        <v>1631</v>
      </c>
      <c r="F444" s="43" t="s">
        <v>2768</v>
      </c>
      <c r="G444" s="43">
        <v>7490</v>
      </c>
      <c r="H444" s="43" t="s">
        <v>2769</v>
      </c>
      <c r="I444" s="43" t="s">
        <v>692</v>
      </c>
      <c r="J444" s="43" t="s">
        <v>2770</v>
      </c>
      <c r="K444" s="43" t="s">
        <v>693</v>
      </c>
    </row>
    <row r="445" spans="3:11" ht="15" customHeight="1" x14ac:dyDescent="0.25">
      <c r="C445" s="44" t="s">
        <v>2771</v>
      </c>
      <c r="D445" s="43" t="s">
        <v>1836</v>
      </c>
      <c r="F445" s="43" t="s">
        <v>2772</v>
      </c>
      <c r="G445" s="43">
        <v>7508</v>
      </c>
      <c r="H445" s="43" t="s">
        <v>2773</v>
      </c>
      <c r="I445" s="43" t="s">
        <v>2268</v>
      </c>
      <c r="J445" s="43" t="s">
        <v>2774</v>
      </c>
      <c r="K445" s="43" t="s">
        <v>2269</v>
      </c>
    </row>
    <row r="446" spans="3:11" ht="15" customHeight="1" x14ac:dyDescent="0.25">
      <c r="C446" s="44" t="s">
        <v>2775</v>
      </c>
      <c r="D446" s="43" t="s">
        <v>1862</v>
      </c>
      <c r="F446" s="43" t="s">
        <v>2776</v>
      </c>
      <c r="G446" s="43">
        <v>7515</v>
      </c>
      <c r="H446" s="43" t="s">
        <v>2777</v>
      </c>
      <c r="I446" s="43" t="s">
        <v>2272</v>
      </c>
      <c r="J446" s="43" t="s">
        <v>2778</v>
      </c>
      <c r="K446" s="43" t="s">
        <v>2273</v>
      </c>
    </row>
    <row r="447" spans="3:11" ht="15" customHeight="1" x14ac:dyDescent="0.25">
      <c r="C447" s="44" t="s">
        <v>2779</v>
      </c>
      <c r="D447" s="43" t="s">
        <v>1651</v>
      </c>
      <c r="F447" s="43" t="s">
        <v>2780</v>
      </c>
      <c r="G447" s="43">
        <v>7525</v>
      </c>
      <c r="H447" s="43" t="s">
        <v>2781</v>
      </c>
      <c r="I447" s="43" t="s">
        <v>2782</v>
      </c>
      <c r="J447" s="43" t="s">
        <v>2783</v>
      </c>
      <c r="K447" s="43" t="s">
        <v>2784</v>
      </c>
    </row>
    <row r="448" spans="3:11" ht="15" customHeight="1" x14ac:dyDescent="0.25">
      <c r="C448" s="44" t="s">
        <v>2785</v>
      </c>
      <c r="D448" s="43" t="s">
        <v>1659</v>
      </c>
      <c r="F448" s="43" t="s">
        <v>2786</v>
      </c>
      <c r="G448" s="43">
        <v>7739</v>
      </c>
      <c r="H448" s="43" t="s">
        <v>2787</v>
      </c>
      <c r="I448" s="43" t="s">
        <v>982</v>
      </c>
      <c r="J448" s="43" t="s">
        <v>2788</v>
      </c>
      <c r="K448" s="43" t="s">
        <v>983</v>
      </c>
    </row>
    <row r="449" spans="3:11" ht="15" customHeight="1" x14ac:dyDescent="0.25">
      <c r="C449" s="44" t="s">
        <v>2789</v>
      </c>
      <c r="D449" s="43" t="s">
        <v>2037</v>
      </c>
      <c r="F449" s="43" t="s">
        <v>7517</v>
      </c>
      <c r="G449" s="43" t="s">
        <v>212</v>
      </c>
      <c r="H449" s="43" t="s">
        <v>212</v>
      </c>
      <c r="I449" s="43" t="s">
        <v>206</v>
      </c>
      <c r="J449" s="43" t="s">
        <v>214</v>
      </c>
      <c r="K449" s="43" t="s">
        <v>377</v>
      </c>
    </row>
    <row r="450" spans="3:11" ht="15" customHeight="1" x14ac:dyDescent="0.25">
      <c r="C450" s="44" t="s">
        <v>2790</v>
      </c>
      <c r="D450" s="43" t="s">
        <v>2089</v>
      </c>
      <c r="F450" s="43" t="s">
        <v>7518</v>
      </c>
      <c r="G450" s="43" t="s">
        <v>212</v>
      </c>
      <c r="H450" s="43" t="s">
        <v>212</v>
      </c>
      <c r="I450" s="43" t="s">
        <v>207</v>
      </c>
      <c r="J450" s="43" t="s">
        <v>213</v>
      </c>
      <c r="K450" s="43" t="s">
        <v>384</v>
      </c>
    </row>
    <row r="451" spans="3:11" ht="15" customHeight="1" x14ac:dyDescent="0.25">
      <c r="C451" s="44" t="s">
        <v>2791</v>
      </c>
      <c r="D451" s="43" t="s">
        <v>2517</v>
      </c>
      <c r="F451" s="43" t="s">
        <v>7519</v>
      </c>
      <c r="G451" s="43" t="s">
        <v>212</v>
      </c>
      <c r="H451" s="43" t="s">
        <v>212</v>
      </c>
      <c r="I451" s="43" t="s">
        <v>206</v>
      </c>
      <c r="J451" s="43" t="s">
        <v>214</v>
      </c>
      <c r="K451" s="43" t="s">
        <v>377</v>
      </c>
    </row>
    <row r="452" spans="3:11" ht="15" customHeight="1" x14ac:dyDescent="0.25">
      <c r="C452" s="44" t="s">
        <v>2792</v>
      </c>
      <c r="D452" s="43" t="s">
        <v>2552</v>
      </c>
      <c r="F452" s="43" t="s">
        <v>7520</v>
      </c>
      <c r="G452" s="43" t="s">
        <v>212</v>
      </c>
      <c r="H452" s="43" t="s">
        <v>212</v>
      </c>
      <c r="I452" s="43" t="s">
        <v>207</v>
      </c>
      <c r="J452" s="43" t="s">
        <v>213</v>
      </c>
      <c r="K452" s="43" t="s">
        <v>384</v>
      </c>
    </row>
    <row r="453" spans="3:11" ht="15" customHeight="1" x14ac:dyDescent="0.25">
      <c r="C453" s="44" t="s">
        <v>2793</v>
      </c>
      <c r="D453" s="43" t="s">
        <v>1687</v>
      </c>
      <c r="F453" s="43" t="s">
        <v>7521</v>
      </c>
      <c r="G453" s="43" t="s">
        <v>212</v>
      </c>
      <c r="H453" s="43" t="s">
        <v>212</v>
      </c>
      <c r="I453" s="43" t="s">
        <v>206</v>
      </c>
      <c r="J453" s="43" t="s">
        <v>214</v>
      </c>
      <c r="K453" s="43" t="s">
        <v>377</v>
      </c>
    </row>
    <row r="454" spans="3:11" ht="15" customHeight="1" x14ac:dyDescent="0.25">
      <c r="C454" s="44" t="s">
        <v>2794</v>
      </c>
      <c r="D454" s="43" t="s">
        <v>2687</v>
      </c>
      <c r="F454" s="43" t="s">
        <v>7522</v>
      </c>
      <c r="G454" s="43" t="s">
        <v>212</v>
      </c>
      <c r="H454" s="43" t="s">
        <v>212</v>
      </c>
      <c r="I454" s="43" t="s">
        <v>207</v>
      </c>
      <c r="J454" s="43" t="s">
        <v>213</v>
      </c>
      <c r="K454" s="43" t="s">
        <v>384</v>
      </c>
    </row>
    <row r="455" spans="3:11" ht="15" customHeight="1" x14ac:dyDescent="0.25">
      <c r="C455" s="44" t="s">
        <v>2795</v>
      </c>
      <c r="D455" s="43" t="s">
        <v>1707</v>
      </c>
      <c r="F455" s="43" t="s">
        <v>2796</v>
      </c>
      <c r="G455" s="43">
        <v>18671</v>
      </c>
      <c r="H455" s="43" t="s">
        <v>2797</v>
      </c>
      <c r="I455" s="43" t="s">
        <v>2798</v>
      </c>
      <c r="J455" s="43" t="s">
        <v>2799</v>
      </c>
      <c r="K455" s="43" t="s">
        <v>2800</v>
      </c>
    </row>
    <row r="456" spans="3:11" ht="15" customHeight="1" x14ac:dyDescent="0.25">
      <c r="C456" s="44" t="s">
        <v>2801</v>
      </c>
      <c r="D456" s="43" t="s">
        <v>206</v>
      </c>
      <c r="F456" s="43" t="s">
        <v>2802</v>
      </c>
      <c r="G456" s="43">
        <v>11486</v>
      </c>
      <c r="H456" s="43" t="s">
        <v>2803</v>
      </c>
      <c r="I456" s="43" t="s">
        <v>2804</v>
      </c>
      <c r="J456" s="43" t="s">
        <v>233</v>
      </c>
      <c r="K456" s="43" t="s">
        <v>2805</v>
      </c>
    </row>
    <row r="457" spans="3:11" ht="15" customHeight="1" x14ac:dyDescent="0.25">
      <c r="C457" s="44" t="s">
        <v>2806</v>
      </c>
      <c r="D457" s="43" t="s">
        <v>207</v>
      </c>
      <c r="F457" s="43" t="s">
        <v>2807</v>
      </c>
      <c r="G457" s="43">
        <v>11491</v>
      </c>
      <c r="H457" s="43" t="s">
        <v>2808</v>
      </c>
      <c r="I457" s="43" t="s">
        <v>2809</v>
      </c>
      <c r="J457" s="43" t="s">
        <v>2810</v>
      </c>
      <c r="K457" s="43" t="s">
        <v>2811</v>
      </c>
    </row>
    <row r="458" spans="3:11" ht="15" customHeight="1" x14ac:dyDescent="0.25">
      <c r="C458" s="44" t="s">
        <v>2813</v>
      </c>
      <c r="D458" s="43" t="s">
        <v>284</v>
      </c>
      <c r="F458" s="43" t="s">
        <v>2814</v>
      </c>
      <c r="G458" s="43">
        <v>208936</v>
      </c>
      <c r="H458" s="43" t="s">
        <v>2815</v>
      </c>
      <c r="I458" s="43" t="s">
        <v>2816</v>
      </c>
      <c r="J458" s="43" t="s">
        <v>2817</v>
      </c>
      <c r="K458" s="43" t="s">
        <v>2818</v>
      </c>
    </row>
    <row r="459" spans="3:11" ht="15" customHeight="1" x14ac:dyDescent="0.25">
      <c r="C459" s="44" t="s">
        <v>2819</v>
      </c>
      <c r="D459" s="43" t="s">
        <v>110</v>
      </c>
      <c r="F459" s="43" t="s">
        <v>2820</v>
      </c>
      <c r="G459" s="43">
        <v>11548</v>
      </c>
      <c r="H459" s="43" t="s">
        <v>2821</v>
      </c>
      <c r="I459" s="43" t="s">
        <v>2822</v>
      </c>
      <c r="J459" s="43" t="s">
        <v>2823</v>
      </c>
      <c r="K459" s="43" t="s">
        <v>2824</v>
      </c>
    </row>
    <row r="460" spans="3:11" ht="15" customHeight="1" x14ac:dyDescent="0.25">
      <c r="C460" s="44" t="s">
        <v>2825</v>
      </c>
      <c r="D460" s="43" t="s">
        <v>111</v>
      </c>
      <c r="F460" s="43" t="s">
        <v>2826</v>
      </c>
      <c r="G460" s="43">
        <v>17355</v>
      </c>
      <c r="H460" s="43" t="s">
        <v>2827</v>
      </c>
      <c r="I460" s="43" t="s">
        <v>2828</v>
      </c>
      <c r="J460" s="43" t="s">
        <v>257</v>
      </c>
      <c r="K460" s="43" t="s">
        <v>2829</v>
      </c>
    </row>
    <row r="461" spans="3:11" ht="15" customHeight="1" x14ac:dyDescent="0.25">
      <c r="C461" s="44" t="s">
        <v>2830</v>
      </c>
      <c r="D461" s="43" t="s">
        <v>112</v>
      </c>
      <c r="F461" s="43" t="s">
        <v>2831</v>
      </c>
      <c r="G461" s="43">
        <v>83397</v>
      </c>
      <c r="H461" s="43" t="s">
        <v>2832</v>
      </c>
      <c r="I461" s="43" t="s">
        <v>2833</v>
      </c>
      <c r="J461" s="43" t="s">
        <v>2834</v>
      </c>
      <c r="K461" s="43" t="s">
        <v>2835</v>
      </c>
    </row>
    <row r="462" spans="3:11" ht="15" customHeight="1" x14ac:dyDescent="0.25">
      <c r="C462" s="44" t="s">
        <v>2836</v>
      </c>
      <c r="D462" s="43" t="s">
        <v>172</v>
      </c>
      <c r="F462" s="43" t="s">
        <v>2837</v>
      </c>
      <c r="G462" s="43">
        <v>11747</v>
      </c>
      <c r="H462" s="43" t="s">
        <v>2838</v>
      </c>
      <c r="I462" s="43" t="s">
        <v>2839</v>
      </c>
      <c r="J462" s="43" t="s">
        <v>2840</v>
      </c>
      <c r="K462" s="43" t="s">
        <v>2841</v>
      </c>
    </row>
    <row r="463" spans="3:11" ht="15" customHeight="1" x14ac:dyDescent="0.25">
      <c r="C463" s="44" t="s">
        <v>2842</v>
      </c>
      <c r="D463" s="43" t="s">
        <v>849</v>
      </c>
      <c r="F463" s="43" t="s">
        <v>2843</v>
      </c>
      <c r="G463" s="43">
        <v>11783</v>
      </c>
      <c r="H463" s="43" t="s">
        <v>2844</v>
      </c>
      <c r="I463" s="43" t="s">
        <v>2845</v>
      </c>
      <c r="J463" s="43" t="s">
        <v>271</v>
      </c>
      <c r="K463" s="43" t="s">
        <v>2846</v>
      </c>
    </row>
    <row r="464" spans="3:11" ht="15" customHeight="1" x14ac:dyDescent="0.25">
      <c r="C464" s="44" t="s">
        <v>2847</v>
      </c>
      <c r="D464" s="43" t="s">
        <v>176</v>
      </c>
      <c r="F464" s="43" t="s">
        <v>2848</v>
      </c>
      <c r="G464" s="43">
        <v>11789</v>
      </c>
      <c r="H464" s="43" t="s">
        <v>2849</v>
      </c>
      <c r="I464" s="43" t="s">
        <v>2850</v>
      </c>
      <c r="J464" s="43" t="s">
        <v>2851</v>
      </c>
      <c r="K464" s="43" t="s">
        <v>2852</v>
      </c>
    </row>
    <row r="465" spans="3:11" ht="15" customHeight="1" x14ac:dyDescent="0.25">
      <c r="C465" s="44" t="s">
        <v>2853</v>
      </c>
      <c r="D465" s="43" t="s">
        <v>432</v>
      </c>
      <c r="F465" s="43" t="s">
        <v>2854</v>
      </c>
      <c r="G465" s="43">
        <v>11792</v>
      </c>
      <c r="H465" s="43" t="s">
        <v>2855</v>
      </c>
      <c r="I465" s="43" t="s">
        <v>2856</v>
      </c>
      <c r="J465" s="43" t="s">
        <v>2857</v>
      </c>
      <c r="K465" s="43" t="s">
        <v>2858</v>
      </c>
    </row>
    <row r="466" spans="3:11" ht="15" customHeight="1" x14ac:dyDescent="0.25">
      <c r="C466" s="44" t="s">
        <v>2859</v>
      </c>
      <c r="D466" s="43" t="s">
        <v>113</v>
      </c>
      <c r="F466" s="43" t="s">
        <v>2860</v>
      </c>
      <c r="G466" s="43">
        <v>11820</v>
      </c>
      <c r="H466" s="43" t="s">
        <v>2861</v>
      </c>
      <c r="I466" s="43" t="s">
        <v>2862</v>
      </c>
      <c r="J466" s="43" t="s">
        <v>298</v>
      </c>
      <c r="K466" s="43" t="s">
        <v>2863</v>
      </c>
    </row>
    <row r="467" spans="3:11" ht="15" customHeight="1" x14ac:dyDescent="0.25">
      <c r="C467" s="44" t="s">
        <v>2864</v>
      </c>
      <c r="D467" s="43" t="s">
        <v>178</v>
      </c>
      <c r="F467" s="43" t="s">
        <v>2865</v>
      </c>
      <c r="G467" s="43">
        <v>228790</v>
      </c>
      <c r="H467" s="43" t="s">
        <v>2866</v>
      </c>
      <c r="I467" s="43" t="s">
        <v>2867</v>
      </c>
      <c r="J467" s="43" t="s">
        <v>311</v>
      </c>
      <c r="K467" s="43" t="s">
        <v>2868</v>
      </c>
    </row>
    <row r="468" spans="3:11" ht="15" customHeight="1" x14ac:dyDescent="0.25">
      <c r="C468" s="44" t="s">
        <v>2869</v>
      </c>
      <c r="D468" s="43" t="s">
        <v>462</v>
      </c>
      <c r="F468" s="43" t="s">
        <v>2870</v>
      </c>
      <c r="G468" s="43">
        <v>75302</v>
      </c>
      <c r="H468" s="43" t="s">
        <v>2871</v>
      </c>
      <c r="I468" s="43" t="s">
        <v>2872</v>
      </c>
      <c r="J468" s="43" t="s">
        <v>318</v>
      </c>
      <c r="K468" s="43" t="s">
        <v>2873</v>
      </c>
    </row>
    <row r="469" spans="3:11" ht="15" customHeight="1" x14ac:dyDescent="0.25">
      <c r="C469" s="44" t="s">
        <v>2874</v>
      </c>
      <c r="D469" s="43" t="s">
        <v>2002</v>
      </c>
      <c r="F469" s="43" t="s">
        <v>2875</v>
      </c>
      <c r="G469" s="43">
        <v>11909</v>
      </c>
      <c r="H469" s="43" t="s">
        <v>2876</v>
      </c>
      <c r="I469" s="43" t="s">
        <v>2877</v>
      </c>
      <c r="J469" s="43" t="s">
        <v>325</v>
      </c>
      <c r="K469" s="43" t="s">
        <v>2878</v>
      </c>
    </row>
    <row r="470" spans="3:11" ht="15" customHeight="1" x14ac:dyDescent="0.25">
      <c r="C470" s="44" t="s">
        <v>2879</v>
      </c>
      <c r="D470" s="43" t="s">
        <v>934</v>
      </c>
      <c r="F470" s="43" t="s">
        <v>2880</v>
      </c>
      <c r="G470" s="43">
        <v>11920</v>
      </c>
      <c r="H470" s="43" t="s">
        <v>2881</v>
      </c>
      <c r="I470" s="43" t="s">
        <v>2882</v>
      </c>
      <c r="J470" s="43" t="s">
        <v>2883</v>
      </c>
      <c r="K470" s="43" t="s">
        <v>2884</v>
      </c>
    </row>
    <row r="471" spans="3:11" ht="15" customHeight="1" x14ac:dyDescent="0.25">
      <c r="C471" s="44" t="s">
        <v>2885</v>
      </c>
      <c r="D471" s="43" t="s">
        <v>180</v>
      </c>
      <c r="F471" s="43" t="s">
        <v>2886</v>
      </c>
      <c r="G471" s="43">
        <v>319974</v>
      </c>
      <c r="H471" s="43" t="s">
        <v>2887</v>
      </c>
      <c r="I471" s="43" t="s">
        <v>2888</v>
      </c>
      <c r="J471" s="43" t="s">
        <v>339</v>
      </c>
      <c r="K471" s="43" t="s">
        <v>2889</v>
      </c>
    </row>
    <row r="472" spans="3:11" ht="15" customHeight="1" x14ac:dyDescent="0.25">
      <c r="C472" s="44" t="s">
        <v>2890</v>
      </c>
      <c r="D472" s="43" t="s">
        <v>480</v>
      </c>
      <c r="F472" s="43" t="s">
        <v>2891</v>
      </c>
      <c r="G472" s="43">
        <v>11998</v>
      </c>
      <c r="H472" s="43" t="s">
        <v>2892</v>
      </c>
      <c r="I472" s="43" t="s">
        <v>2893</v>
      </c>
      <c r="J472" s="43" t="s">
        <v>346</v>
      </c>
      <c r="K472" s="43" t="s">
        <v>2894</v>
      </c>
    </row>
    <row r="473" spans="3:11" ht="15" customHeight="1" x14ac:dyDescent="0.25">
      <c r="C473" s="44" t="s">
        <v>2895</v>
      </c>
      <c r="D473" s="43" t="s">
        <v>182</v>
      </c>
      <c r="F473" s="43" t="s">
        <v>2896</v>
      </c>
      <c r="G473" s="43">
        <v>12015</v>
      </c>
      <c r="H473" s="43" t="s">
        <v>2897</v>
      </c>
      <c r="I473" s="43" t="s">
        <v>2898</v>
      </c>
      <c r="J473" s="43" t="s">
        <v>353</v>
      </c>
      <c r="K473" s="43" t="s">
        <v>2899</v>
      </c>
    </row>
    <row r="474" spans="3:11" ht="15" customHeight="1" x14ac:dyDescent="0.25">
      <c r="C474" s="44" t="s">
        <v>2900</v>
      </c>
      <c r="D474" s="43" t="s">
        <v>502</v>
      </c>
      <c r="F474" s="43" t="s">
        <v>2901</v>
      </c>
      <c r="G474" s="43">
        <v>68010</v>
      </c>
      <c r="H474" s="43" t="s">
        <v>2902</v>
      </c>
      <c r="I474" s="43" t="s">
        <v>2903</v>
      </c>
      <c r="J474" s="43" t="s">
        <v>2904</v>
      </c>
      <c r="K474" s="43" t="s">
        <v>2905</v>
      </c>
    </row>
    <row r="475" spans="3:11" ht="15" customHeight="1" x14ac:dyDescent="0.25">
      <c r="C475" s="44" t="s">
        <v>2906</v>
      </c>
      <c r="D475" s="43" t="s">
        <v>680</v>
      </c>
      <c r="F475" s="43" t="s">
        <v>2907</v>
      </c>
      <c r="G475" s="43">
        <v>12028</v>
      </c>
      <c r="H475" s="43" t="s">
        <v>2908</v>
      </c>
      <c r="I475" s="43" t="s">
        <v>2909</v>
      </c>
      <c r="J475" s="43" t="s">
        <v>2910</v>
      </c>
      <c r="K475" s="43" t="s">
        <v>2911</v>
      </c>
    </row>
    <row r="476" spans="3:11" ht="15" customHeight="1" x14ac:dyDescent="0.25">
      <c r="C476" s="44" t="s">
        <v>2912</v>
      </c>
      <c r="D476" s="43" t="s">
        <v>532</v>
      </c>
      <c r="F476" s="43" t="s">
        <v>2913</v>
      </c>
      <c r="G476" s="43">
        <v>12042</v>
      </c>
      <c r="H476" s="43" t="s">
        <v>2914</v>
      </c>
      <c r="I476" s="43" t="s">
        <v>2915</v>
      </c>
      <c r="J476" s="43" t="s">
        <v>2916</v>
      </c>
      <c r="K476" s="43" t="s">
        <v>2917</v>
      </c>
    </row>
    <row r="477" spans="3:11" ht="15" customHeight="1" x14ac:dyDescent="0.25">
      <c r="C477" s="44" t="s">
        <v>2918</v>
      </c>
      <c r="D477" s="43" t="s">
        <v>211</v>
      </c>
      <c r="F477" s="43" t="s">
        <v>2919</v>
      </c>
      <c r="G477" s="43">
        <v>12125</v>
      </c>
      <c r="H477" s="43" t="s">
        <v>2920</v>
      </c>
      <c r="I477" s="43" t="s">
        <v>2921</v>
      </c>
      <c r="J477" s="43" t="s">
        <v>381</v>
      </c>
      <c r="K477" s="43" t="s">
        <v>2922</v>
      </c>
    </row>
    <row r="478" spans="3:11" ht="15" customHeight="1" x14ac:dyDescent="0.25">
      <c r="C478" s="44" t="s">
        <v>2923</v>
      </c>
      <c r="D478" s="43" t="s">
        <v>2736</v>
      </c>
      <c r="F478" s="43" t="s">
        <v>2924</v>
      </c>
      <c r="G478" s="43">
        <v>12051</v>
      </c>
      <c r="H478" s="43" t="s">
        <v>2925</v>
      </c>
      <c r="I478" s="43" t="s">
        <v>2926</v>
      </c>
      <c r="J478" s="43" t="s">
        <v>2927</v>
      </c>
      <c r="K478" s="43" t="s">
        <v>2928</v>
      </c>
    </row>
    <row r="479" spans="3:11" ht="15" customHeight="1" x14ac:dyDescent="0.25">
      <c r="C479" s="44" t="s">
        <v>2929</v>
      </c>
      <c r="D479" s="43" t="s">
        <v>1127</v>
      </c>
      <c r="F479" s="43" t="s">
        <v>2930</v>
      </c>
      <c r="G479" s="43">
        <v>72567</v>
      </c>
      <c r="H479" s="43" t="s">
        <v>2931</v>
      </c>
      <c r="I479" s="43" t="s">
        <v>2932</v>
      </c>
      <c r="J479" s="43" t="s">
        <v>395</v>
      </c>
      <c r="K479" s="43" t="s">
        <v>2933</v>
      </c>
    </row>
    <row r="480" spans="3:11" ht="15" customHeight="1" x14ac:dyDescent="0.25">
      <c r="C480" s="44" t="s">
        <v>2934</v>
      </c>
      <c r="D480" s="43" t="s">
        <v>206</v>
      </c>
      <c r="F480" s="43" t="s">
        <v>2935</v>
      </c>
      <c r="G480" s="43">
        <v>12064</v>
      </c>
      <c r="H480" s="43" t="s">
        <v>2936</v>
      </c>
      <c r="I480" s="43" t="s">
        <v>2937</v>
      </c>
      <c r="J480" s="43" t="s">
        <v>2938</v>
      </c>
      <c r="K480" s="43" t="s">
        <v>2939</v>
      </c>
    </row>
    <row r="481" spans="3:11" ht="15" customHeight="1" x14ac:dyDescent="0.25">
      <c r="C481" s="44" t="s">
        <v>2940</v>
      </c>
      <c r="D481" s="43" t="s">
        <v>207</v>
      </c>
      <c r="F481" s="43" t="s">
        <v>2941</v>
      </c>
      <c r="G481" s="43">
        <v>12122</v>
      </c>
      <c r="H481" s="43" t="s">
        <v>2942</v>
      </c>
      <c r="I481" s="43" t="s">
        <v>2943</v>
      </c>
      <c r="J481" s="43" t="s">
        <v>407</v>
      </c>
      <c r="K481" s="43" t="s">
        <v>2944</v>
      </c>
    </row>
    <row r="482" spans="3:11" ht="15" customHeight="1" x14ac:dyDescent="0.25">
      <c r="C482" s="44" t="s">
        <v>2946</v>
      </c>
      <c r="D482" s="43" t="s">
        <v>1263</v>
      </c>
      <c r="F482" s="43" t="s">
        <v>2947</v>
      </c>
      <c r="G482" s="43">
        <v>12124</v>
      </c>
      <c r="H482" s="43" t="s">
        <v>2948</v>
      </c>
      <c r="I482" s="43" t="s">
        <v>2949</v>
      </c>
      <c r="J482" s="43" t="s">
        <v>2950</v>
      </c>
      <c r="K482" s="43" t="s">
        <v>2951</v>
      </c>
    </row>
    <row r="483" spans="3:11" ht="15" customHeight="1" x14ac:dyDescent="0.25">
      <c r="C483" s="44" t="s">
        <v>2952</v>
      </c>
      <c r="D483" s="43" t="s">
        <v>1278</v>
      </c>
      <c r="F483" s="43" t="s">
        <v>2953</v>
      </c>
      <c r="G483" s="43">
        <v>11797</v>
      </c>
      <c r="H483" s="43" t="s">
        <v>2954</v>
      </c>
      <c r="I483" s="43" t="s">
        <v>2955</v>
      </c>
      <c r="J483" s="43" t="s">
        <v>2956</v>
      </c>
      <c r="K483" s="43" t="s">
        <v>2957</v>
      </c>
    </row>
    <row r="484" spans="3:11" ht="15" customHeight="1" x14ac:dyDescent="0.25">
      <c r="C484" s="44" t="s">
        <v>2958</v>
      </c>
      <c r="D484" s="43" t="s">
        <v>1286</v>
      </c>
      <c r="F484" s="43" t="s">
        <v>2959</v>
      </c>
      <c r="G484" s="43">
        <v>12144</v>
      </c>
      <c r="H484" s="43" t="s">
        <v>2960</v>
      </c>
      <c r="I484" s="43" t="s">
        <v>2961</v>
      </c>
      <c r="J484" s="43" t="s">
        <v>429</v>
      </c>
      <c r="K484" s="43" t="s">
        <v>2962</v>
      </c>
    </row>
    <row r="485" spans="3:11" ht="15" customHeight="1" x14ac:dyDescent="0.25">
      <c r="C485" s="44" t="s">
        <v>2963</v>
      </c>
      <c r="D485" s="43" t="s">
        <v>1292</v>
      </c>
      <c r="F485" s="43" t="s">
        <v>2964</v>
      </c>
      <c r="G485" s="43">
        <v>12156</v>
      </c>
      <c r="H485" s="43" t="s">
        <v>2965</v>
      </c>
      <c r="I485" s="43" t="s">
        <v>2966</v>
      </c>
      <c r="J485" s="43" t="s">
        <v>437</v>
      </c>
      <c r="K485" s="43" t="s">
        <v>2967</v>
      </c>
    </row>
    <row r="486" spans="3:11" ht="15" customHeight="1" x14ac:dyDescent="0.25">
      <c r="C486" s="44" t="s">
        <v>2968</v>
      </c>
      <c r="D486" s="43" t="s">
        <v>1298</v>
      </c>
      <c r="F486" s="43" t="s">
        <v>2969</v>
      </c>
      <c r="G486" s="43">
        <v>110075</v>
      </c>
      <c r="H486" s="43" t="s">
        <v>2970</v>
      </c>
      <c r="I486" s="43" t="s">
        <v>2971</v>
      </c>
      <c r="J486" s="43" t="s">
        <v>445</v>
      </c>
      <c r="K486" s="43" t="s">
        <v>2972</v>
      </c>
    </row>
    <row r="487" spans="3:11" ht="15" customHeight="1" x14ac:dyDescent="0.25">
      <c r="C487" s="44" t="s">
        <v>2973</v>
      </c>
      <c r="D487" s="43" t="s">
        <v>1305</v>
      </c>
      <c r="F487" s="43" t="s">
        <v>2974</v>
      </c>
      <c r="G487" s="43">
        <v>12159</v>
      </c>
      <c r="H487" s="43" t="s">
        <v>2975</v>
      </c>
      <c r="I487" s="43" t="s">
        <v>2976</v>
      </c>
      <c r="J487" s="43" t="s">
        <v>453</v>
      </c>
      <c r="K487" s="43" t="s">
        <v>2977</v>
      </c>
    </row>
    <row r="488" spans="3:11" ht="15" customHeight="1" x14ac:dyDescent="0.25">
      <c r="C488" s="44" t="s">
        <v>2978</v>
      </c>
      <c r="D488" s="43" t="s">
        <v>1311</v>
      </c>
      <c r="F488" s="43" t="s">
        <v>2979</v>
      </c>
      <c r="G488" s="43">
        <v>12161</v>
      </c>
      <c r="H488" s="43" t="s">
        <v>2980</v>
      </c>
      <c r="I488" s="43" t="s">
        <v>2981</v>
      </c>
      <c r="J488" s="43" t="s">
        <v>459</v>
      </c>
      <c r="K488" s="43" t="s">
        <v>2982</v>
      </c>
    </row>
    <row r="489" spans="3:11" ht="15" customHeight="1" x14ac:dyDescent="0.25">
      <c r="C489" s="44" t="s">
        <v>2983</v>
      </c>
      <c r="D489" s="43" t="s">
        <v>1204</v>
      </c>
      <c r="F489" s="43" t="s">
        <v>2984</v>
      </c>
      <c r="G489" s="43">
        <v>12176</v>
      </c>
      <c r="H489" s="43" t="s">
        <v>2985</v>
      </c>
      <c r="I489" s="43" t="s">
        <v>2986</v>
      </c>
      <c r="J489" s="43" t="s">
        <v>2987</v>
      </c>
      <c r="K489" s="43" t="s">
        <v>2988</v>
      </c>
    </row>
    <row r="490" spans="3:11" ht="15" customHeight="1" x14ac:dyDescent="0.25">
      <c r="C490" s="44" t="s">
        <v>2989</v>
      </c>
      <c r="D490" s="43" t="s">
        <v>1321</v>
      </c>
      <c r="F490" s="43" t="s">
        <v>2990</v>
      </c>
      <c r="G490" s="43">
        <v>12177</v>
      </c>
      <c r="H490" s="43" t="s">
        <v>2991</v>
      </c>
      <c r="I490" s="43" t="s">
        <v>2992</v>
      </c>
      <c r="J490" s="43" t="s">
        <v>2993</v>
      </c>
      <c r="K490" s="43" t="s">
        <v>2994</v>
      </c>
    </row>
    <row r="491" spans="3:11" ht="15" customHeight="1" x14ac:dyDescent="0.25">
      <c r="C491" s="44" t="s">
        <v>2995</v>
      </c>
      <c r="D491" s="43" t="s">
        <v>1327</v>
      </c>
      <c r="F491" s="43" t="s">
        <v>2996</v>
      </c>
      <c r="G491" s="43">
        <v>12189</v>
      </c>
      <c r="H491" s="43" t="s">
        <v>2997</v>
      </c>
      <c r="I491" s="43" t="s">
        <v>2998</v>
      </c>
      <c r="J491" s="43" t="s">
        <v>2999</v>
      </c>
      <c r="K491" s="43" t="s">
        <v>3000</v>
      </c>
    </row>
    <row r="492" spans="3:11" ht="15" customHeight="1" x14ac:dyDescent="0.25">
      <c r="C492" s="44" t="s">
        <v>3001</v>
      </c>
      <c r="D492" s="43" t="s">
        <v>1333</v>
      </c>
      <c r="F492" s="43" t="s">
        <v>3002</v>
      </c>
      <c r="G492" s="43">
        <v>12190</v>
      </c>
      <c r="H492" s="43" t="s">
        <v>3003</v>
      </c>
      <c r="I492" s="43" t="s">
        <v>3004</v>
      </c>
      <c r="J492" s="43" t="s">
        <v>3005</v>
      </c>
      <c r="K492" s="43" t="s">
        <v>3006</v>
      </c>
    </row>
    <row r="493" spans="3:11" ht="15" customHeight="1" x14ac:dyDescent="0.25">
      <c r="C493" s="44" t="s">
        <v>3007</v>
      </c>
      <c r="D493" s="43" t="s">
        <v>1339</v>
      </c>
      <c r="F493" s="43" t="s">
        <v>3008</v>
      </c>
      <c r="G493" s="43">
        <v>268936</v>
      </c>
      <c r="H493" s="43" t="s">
        <v>3009</v>
      </c>
      <c r="I493" s="43" t="s">
        <v>3010</v>
      </c>
      <c r="J493" s="43" t="s">
        <v>499</v>
      </c>
      <c r="K493" s="43" t="s">
        <v>3011</v>
      </c>
    </row>
    <row r="494" spans="3:11" ht="15" customHeight="1" x14ac:dyDescent="0.25">
      <c r="C494" s="44" t="s">
        <v>3012</v>
      </c>
      <c r="D494" s="43" t="s">
        <v>1347</v>
      </c>
      <c r="F494" s="43" t="s">
        <v>3013</v>
      </c>
      <c r="G494" s="43">
        <v>54725</v>
      </c>
      <c r="H494" s="43" t="s">
        <v>3014</v>
      </c>
      <c r="I494" s="43" t="s">
        <v>3015</v>
      </c>
      <c r="J494" s="43" t="s">
        <v>507</v>
      </c>
      <c r="K494" s="43" t="s">
        <v>3016</v>
      </c>
    </row>
    <row r="495" spans="3:11" ht="15" customHeight="1" x14ac:dyDescent="0.25">
      <c r="C495" s="44" t="s">
        <v>3017</v>
      </c>
      <c r="D495" s="43" t="s">
        <v>1212</v>
      </c>
      <c r="F495" s="43" t="s">
        <v>3018</v>
      </c>
      <c r="G495" s="43">
        <v>12367</v>
      </c>
      <c r="H495" s="43" t="s">
        <v>3019</v>
      </c>
      <c r="I495" s="43" t="s">
        <v>3020</v>
      </c>
      <c r="J495" s="43" t="s">
        <v>3021</v>
      </c>
      <c r="K495" s="43" t="s">
        <v>3022</v>
      </c>
    </row>
    <row r="496" spans="3:11" ht="15" customHeight="1" x14ac:dyDescent="0.25">
      <c r="C496" s="44" t="s">
        <v>3023</v>
      </c>
      <c r="D496" s="43" t="s">
        <v>1361</v>
      </c>
      <c r="F496" s="43" t="s">
        <v>3024</v>
      </c>
      <c r="G496" s="43">
        <v>12370</v>
      </c>
      <c r="H496" s="43" t="s">
        <v>3025</v>
      </c>
      <c r="I496" s="43" t="s">
        <v>3026</v>
      </c>
      <c r="J496" s="43" t="s">
        <v>3027</v>
      </c>
      <c r="K496" s="43" t="s">
        <v>3028</v>
      </c>
    </row>
    <row r="497" spans="3:11" ht="15" customHeight="1" x14ac:dyDescent="0.25">
      <c r="C497" s="44" t="s">
        <v>3029</v>
      </c>
      <c r="D497" s="43" t="s">
        <v>1369</v>
      </c>
      <c r="F497" s="43" t="s">
        <v>3030</v>
      </c>
      <c r="G497" s="43">
        <v>12371</v>
      </c>
      <c r="H497" s="43" t="s">
        <v>3031</v>
      </c>
      <c r="I497" s="43" t="s">
        <v>3032</v>
      </c>
      <c r="J497" s="43" t="s">
        <v>3033</v>
      </c>
      <c r="K497" s="43" t="s">
        <v>3034</v>
      </c>
    </row>
    <row r="498" spans="3:11" ht="15" customHeight="1" x14ac:dyDescent="0.25">
      <c r="C498" s="44" t="s">
        <v>3035</v>
      </c>
      <c r="D498" s="43" t="s">
        <v>1377</v>
      </c>
      <c r="F498" s="43" t="s">
        <v>3036</v>
      </c>
      <c r="G498" s="43">
        <v>208650</v>
      </c>
      <c r="H498" s="43" t="s">
        <v>3037</v>
      </c>
      <c r="I498" s="43" t="s">
        <v>3038</v>
      </c>
      <c r="J498" s="43" t="s">
        <v>3039</v>
      </c>
      <c r="K498" s="43" t="s">
        <v>3040</v>
      </c>
    </row>
    <row r="499" spans="3:11" ht="15" customHeight="1" x14ac:dyDescent="0.25">
      <c r="C499" s="44" t="s">
        <v>3041</v>
      </c>
      <c r="D499" s="43" t="s">
        <v>1385</v>
      </c>
      <c r="F499" s="43" t="s">
        <v>3042</v>
      </c>
      <c r="G499" s="43">
        <v>12416</v>
      </c>
      <c r="H499" s="43" t="s">
        <v>3043</v>
      </c>
      <c r="I499" s="43" t="s">
        <v>3044</v>
      </c>
      <c r="J499" s="43" t="s">
        <v>3045</v>
      </c>
      <c r="K499" s="43" t="s">
        <v>3046</v>
      </c>
    </row>
    <row r="500" spans="3:11" ht="15" customHeight="1" x14ac:dyDescent="0.25">
      <c r="C500" s="44" t="s">
        <v>3047</v>
      </c>
      <c r="D500" s="43" t="s">
        <v>1393</v>
      </c>
      <c r="F500" s="43" t="s">
        <v>3048</v>
      </c>
      <c r="G500" s="43">
        <v>12418</v>
      </c>
      <c r="H500" s="43" t="s">
        <v>3049</v>
      </c>
      <c r="I500" s="43" t="s">
        <v>3050</v>
      </c>
      <c r="J500" s="43" t="s">
        <v>3051</v>
      </c>
      <c r="K500" s="43" t="s">
        <v>3052</v>
      </c>
    </row>
    <row r="501" spans="3:11" ht="15" customHeight="1" x14ac:dyDescent="0.25">
      <c r="C501" s="44" t="s">
        <v>3053</v>
      </c>
      <c r="D501" s="43" t="s">
        <v>1401</v>
      </c>
      <c r="F501" s="43" t="s">
        <v>3054</v>
      </c>
      <c r="G501" s="43">
        <v>12427</v>
      </c>
      <c r="H501" s="43" t="s">
        <v>3055</v>
      </c>
      <c r="I501" s="43" t="s">
        <v>3056</v>
      </c>
      <c r="J501" s="43" t="s">
        <v>155</v>
      </c>
      <c r="K501" s="43" t="s">
        <v>3057</v>
      </c>
    </row>
    <row r="502" spans="3:11" ht="15" customHeight="1" x14ac:dyDescent="0.25">
      <c r="C502" s="44" t="s">
        <v>3058</v>
      </c>
      <c r="D502" s="43" t="s">
        <v>1407</v>
      </c>
      <c r="F502" s="43" t="s">
        <v>3059</v>
      </c>
      <c r="G502" s="43">
        <v>268697</v>
      </c>
      <c r="H502" s="43" t="s">
        <v>3060</v>
      </c>
      <c r="I502" s="43" t="s">
        <v>3061</v>
      </c>
      <c r="J502" s="43" t="s">
        <v>561</v>
      </c>
      <c r="K502" s="43" t="s">
        <v>3062</v>
      </c>
    </row>
    <row r="503" spans="3:11" ht="15" customHeight="1" x14ac:dyDescent="0.25">
      <c r="C503" s="44" t="s">
        <v>3063</v>
      </c>
      <c r="D503" s="43" t="s">
        <v>1415</v>
      </c>
      <c r="F503" s="43" t="s">
        <v>3064</v>
      </c>
      <c r="G503" s="43">
        <v>12443</v>
      </c>
      <c r="H503" s="43" t="s">
        <v>3065</v>
      </c>
      <c r="I503" s="43" t="s">
        <v>3066</v>
      </c>
      <c r="J503" s="43" t="s">
        <v>567</v>
      </c>
      <c r="K503" s="43" t="s">
        <v>3067</v>
      </c>
    </row>
    <row r="504" spans="3:11" ht="15" customHeight="1" x14ac:dyDescent="0.25">
      <c r="C504" s="44" t="s">
        <v>3068</v>
      </c>
      <c r="D504" s="43" t="s">
        <v>206</v>
      </c>
      <c r="F504" s="43" t="s">
        <v>3069</v>
      </c>
      <c r="G504" s="43">
        <v>12444</v>
      </c>
      <c r="H504" s="43" t="s">
        <v>3070</v>
      </c>
      <c r="I504" s="43" t="s">
        <v>3071</v>
      </c>
      <c r="J504" s="43" t="s">
        <v>156</v>
      </c>
      <c r="K504" s="43" t="s">
        <v>3072</v>
      </c>
    </row>
    <row r="505" spans="3:11" ht="15" customHeight="1" x14ac:dyDescent="0.25">
      <c r="C505" s="44" t="s">
        <v>3073</v>
      </c>
      <c r="D505" s="43" t="s">
        <v>207</v>
      </c>
      <c r="F505" s="43" t="s">
        <v>3074</v>
      </c>
      <c r="G505" s="43">
        <v>12447</v>
      </c>
      <c r="H505" s="43" t="s">
        <v>3075</v>
      </c>
      <c r="I505" s="43" t="s">
        <v>3076</v>
      </c>
      <c r="J505" s="43" t="s">
        <v>579</v>
      </c>
      <c r="K505" s="43" t="s">
        <v>3077</v>
      </c>
    </row>
    <row r="506" spans="3:11" ht="15" customHeight="1" x14ac:dyDescent="0.25">
      <c r="C506" s="44" t="s">
        <v>3079</v>
      </c>
      <c r="D506" s="43" t="s">
        <v>310</v>
      </c>
      <c r="F506" s="43" t="s">
        <v>3080</v>
      </c>
      <c r="G506" s="43">
        <v>12449</v>
      </c>
      <c r="H506" s="43" t="s">
        <v>3081</v>
      </c>
      <c r="I506" s="43" t="s">
        <v>3082</v>
      </c>
      <c r="J506" s="43" t="s">
        <v>585</v>
      </c>
      <c r="K506" s="43" t="s">
        <v>3083</v>
      </c>
    </row>
    <row r="507" spans="3:11" ht="15" customHeight="1" x14ac:dyDescent="0.25">
      <c r="C507" s="44" t="s">
        <v>3084</v>
      </c>
      <c r="D507" s="43" t="s">
        <v>317</v>
      </c>
      <c r="F507" s="43" t="s">
        <v>3085</v>
      </c>
      <c r="G507" s="43">
        <v>66671</v>
      </c>
      <c r="H507" s="43" t="s">
        <v>3086</v>
      </c>
      <c r="I507" s="43" t="s">
        <v>3087</v>
      </c>
      <c r="J507" s="43" t="s">
        <v>593</v>
      </c>
      <c r="K507" s="43" t="s">
        <v>3088</v>
      </c>
    </row>
    <row r="508" spans="3:11" ht="15" customHeight="1" x14ac:dyDescent="0.25">
      <c r="C508" s="44" t="s">
        <v>3089</v>
      </c>
      <c r="D508" s="43" t="s">
        <v>490</v>
      </c>
      <c r="F508" s="43" t="s">
        <v>3090</v>
      </c>
      <c r="G508" s="43">
        <v>12475</v>
      </c>
      <c r="H508" s="43" t="s">
        <v>3091</v>
      </c>
      <c r="I508" s="43" t="s">
        <v>3092</v>
      </c>
      <c r="J508" s="43" t="s">
        <v>3093</v>
      </c>
      <c r="K508" s="43" t="s">
        <v>3094</v>
      </c>
    </row>
    <row r="509" spans="3:11" ht="15" customHeight="1" x14ac:dyDescent="0.25">
      <c r="C509" s="44" t="s">
        <v>3095</v>
      </c>
      <c r="D509" s="43" t="s">
        <v>498</v>
      </c>
      <c r="F509" s="43" t="s">
        <v>3096</v>
      </c>
      <c r="G509" s="43">
        <v>16423</v>
      </c>
      <c r="H509" s="43" t="s">
        <v>3097</v>
      </c>
      <c r="I509" s="43" t="s">
        <v>3098</v>
      </c>
      <c r="J509" s="43" t="s">
        <v>3099</v>
      </c>
      <c r="K509" s="43" t="s">
        <v>3100</v>
      </c>
    </row>
    <row r="510" spans="3:11" ht="15" customHeight="1" x14ac:dyDescent="0.25">
      <c r="C510" s="44" t="s">
        <v>3101</v>
      </c>
      <c r="D510" s="43" t="s">
        <v>536</v>
      </c>
      <c r="F510" s="43" t="s">
        <v>3102</v>
      </c>
      <c r="G510" s="43">
        <v>12527</v>
      </c>
      <c r="H510" s="43" t="s">
        <v>3103</v>
      </c>
      <c r="I510" s="43" t="s">
        <v>3104</v>
      </c>
      <c r="J510" s="43" t="s">
        <v>3105</v>
      </c>
      <c r="K510" s="43" t="s">
        <v>3106</v>
      </c>
    </row>
    <row r="511" spans="3:11" ht="15" customHeight="1" x14ac:dyDescent="0.25">
      <c r="C511" s="44" t="s">
        <v>3107</v>
      </c>
      <c r="D511" s="43" t="s">
        <v>544</v>
      </c>
      <c r="F511" s="43" t="s">
        <v>3108</v>
      </c>
      <c r="G511" s="43">
        <v>12550</v>
      </c>
      <c r="H511" s="43" t="s">
        <v>3109</v>
      </c>
      <c r="I511" s="43" t="s">
        <v>3110</v>
      </c>
      <c r="J511" s="43" t="s">
        <v>3111</v>
      </c>
      <c r="K511" s="43" t="s">
        <v>3112</v>
      </c>
    </row>
    <row r="512" spans="3:11" ht="15" customHeight="1" x14ac:dyDescent="0.25">
      <c r="C512" s="44" t="s">
        <v>3113</v>
      </c>
      <c r="D512" s="43" t="s">
        <v>777</v>
      </c>
      <c r="F512" s="43" t="s">
        <v>3114</v>
      </c>
      <c r="G512" s="43">
        <v>12554</v>
      </c>
      <c r="H512" s="43" t="s">
        <v>3115</v>
      </c>
      <c r="I512" s="43" t="s">
        <v>3116</v>
      </c>
      <c r="J512" s="43" t="s">
        <v>3117</v>
      </c>
      <c r="K512" s="43" t="s">
        <v>3118</v>
      </c>
    </row>
    <row r="513" spans="3:11" ht="15" customHeight="1" x14ac:dyDescent="0.25">
      <c r="C513" s="44" t="s">
        <v>3119</v>
      </c>
      <c r="D513" s="43" t="s">
        <v>946</v>
      </c>
      <c r="F513" s="43" t="s">
        <v>3120</v>
      </c>
      <c r="G513" s="43">
        <v>12560</v>
      </c>
      <c r="H513" s="43" t="s">
        <v>3121</v>
      </c>
      <c r="I513" s="43" t="s">
        <v>3122</v>
      </c>
      <c r="J513" s="43" t="s">
        <v>3123</v>
      </c>
      <c r="K513" s="43" t="s">
        <v>3124</v>
      </c>
    </row>
    <row r="514" spans="3:11" ht="15" customHeight="1" x14ac:dyDescent="0.25">
      <c r="C514" s="44" t="s">
        <v>3125</v>
      </c>
      <c r="D514" s="43" t="s">
        <v>986</v>
      </c>
      <c r="F514" s="43" t="s">
        <v>3126</v>
      </c>
      <c r="G514" s="43">
        <v>12566</v>
      </c>
      <c r="H514" s="43" t="s">
        <v>3127</v>
      </c>
      <c r="I514" s="43" t="s">
        <v>3128</v>
      </c>
      <c r="J514" s="43" t="s">
        <v>665</v>
      </c>
      <c r="K514" s="43" t="s">
        <v>3129</v>
      </c>
    </row>
    <row r="515" spans="3:11" ht="15" customHeight="1" x14ac:dyDescent="0.25">
      <c r="C515" s="44" t="s">
        <v>3130</v>
      </c>
      <c r="D515" s="43" t="s">
        <v>992</v>
      </c>
      <c r="F515" s="43" t="s">
        <v>3131</v>
      </c>
      <c r="G515" s="43">
        <v>12567</v>
      </c>
      <c r="H515" s="43" t="s">
        <v>3132</v>
      </c>
      <c r="I515" s="43" t="s">
        <v>3133</v>
      </c>
      <c r="J515" s="43" t="s">
        <v>671</v>
      </c>
      <c r="K515" s="43" t="s">
        <v>3134</v>
      </c>
    </row>
    <row r="516" spans="3:11" ht="15" customHeight="1" x14ac:dyDescent="0.25">
      <c r="C516" s="44" t="s">
        <v>3135</v>
      </c>
      <c r="D516" s="43" t="s">
        <v>1025</v>
      </c>
      <c r="F516" s="43" t="s">
        <v>3136</v>
      </c>
      <c r="G516" s="43">
        <v>66971</v>
      </c>
      <c r="H516" s="43" t="s">
        <v>3137</v>
      </c>
      <c r="I516" s="43" t="s">
        <v>3138</v>
      </c>
      <c r="J516" s="43" t="s">
        <v>677</v>
      </c>
      <c r="K516" s="43" t="s">
        <v>3139</v>
      </c>
    </row>
    <row r="517" spans="3:11" ht="15" customHeight="1" x14ac:dyDescent="0.25">
      <c r="C517" s="44" t="s">
        <v>3140</v>
      </c>
      <c r="D517" s="43" t="s">
        <v>2127</v>
      </c>
      <c r="F517" s="43" t="s">
        <v>3141</v>
      </c>
      <c r="G517" s="43">
        <v>12575</v>
      </c>
      <c r="H517" s="43" t="s">
        <v>3142</v>
      </c>
      <c r="I517" s="43" t="s">
        <v>3143</v>
      </c>
      <c r="J517" s="43" t="s">
        <v>3144</v>
      </c>
      <c r="K517" s="43" t="s">
        <v>3145</v>
      </c>
    </row>
    <row r="518" spans="3:11" ht="15" customHeight="1" x14ac:dyDescent="0.25">
      <c r="C518" s="44" t="s">
        <v>3146</v>
      </c>
      <c r="D518" s="43" t="s">
        <v>2135</v>
      </c>
      <c r="F518" s="43" t="s">
        <v>3147</v>
      </c>
      <c r="G518" s="43">
        <v>12576</v>
      </c>
      <c r="H518" s="43" t="s">
        <v>3148</v>
      </c>
      <c r="I518" s="43" t="s">
        <v>3149</v>
      </c>
      <c r="J518" s="43" t="s">
        <v>3150</v>
      </c>
      <c r="K518" s="43" t="s">
        <v>3151</v>
      </c>
    </row>
    <row r="519" spans="3:11" ht="15" customHeight="1" x14ac:dyDescent="0.25">
      <c r="C519" s="44" t="s">
        <v>3152</v>
      </c>
      <c r="D519" s="43" t="s">
        <v>2143</v>
      </c>
      <c r="F519" s="43" t="s">
        <v>3153</v>
      </c>
      <c r="G519" s="43">
        <v>12577</v>
      </c>
      <c r="H519" s="43" t="s">
        <v>3154</v>
      </c>
      <c r="I519" s="43" t="s">
        <v>3155</v>
      </c>
      <c r="J519" s="43" t="s">
        <v>3156</v>
      </c>
      <c r="K519" s="43" t="s">
        <v>3157</v>
      </c>
    </row>
    <row r="520" spans="3:11" ht="15" customHeight="1" x14ac:dyDescent="0.25">
      <c r="C520" s="44" t="s">
        <v>3158</v>
      </c>
      <c r="D520" s="43" t="s">
        <v>2149</v>
      </c>
      <c r="F520" s="43" t="s">
        <v>3159</v>
      </c>
      <c r="G520" s="43">
        <v>12578</v>
      </c>
      <c r="H520" s="43" t="s">
        <v>3160</v>
      </c>
      <c r="I520" s="43" t="s">
        <v>3161</v>
      </c>
      <c r="J520" s="43" t="s">
        <v>3162</v>
      </c>
      <c r="K520" s="43" t="s">
        <v>3163</v>
      </c>
    </row>
    <row r="521" spans="3:11" ht="15" customHeight="1" x14ac:dyDescent="0.25">
      <c r="C521" s="44" t="s">
        <v>3164</v>
      </c>
      <c r="D521" s="43" t="s">
        <v>2174</v>
      </c>
      <c r="F521" s="43" t="s">
        <v>3165</v>
      </c>
      <c r="G521" s="43">
        <v>12579</v>
      </c>
      <c r="H521" s="43" t="s">
        <v>3166</v>
      </c>
      <c r="I521" s="43" t="s">
        <v>3167</v>
      </c>
      <c r="J521" s="43" t="s">
        <v>703</v>
      </c>
      <c r="K521" s="43" t="s">
        <v>3168</v>
      </c>
    </row>
    <row r="522" spans="3:11" ht="15" customHeight="1" x14ac:dyDescent="0.25">
      <c r="C522" s="44" t="s">
        <v>3169</v>
      </c>
      <c r="D522" s="43" t="s">
        <v>2180</v>
      </c>
      <c r="F522" s="43" t="s">
        <v>3170</v>
      </c>
      <c r="G522" s="43">
        <v>12609</v>
      </c>
      <c r="H522" s="43" t="s">
        <v>3171</v>
      </c>
      <c r="I522" s="43" t="s">
        <v>3172</v>
      </c>
      <c r="J522" s="43" t="s">
        <v>710</v>
      </c>
      <c r="K522" s="43" t="s">
        <v>3173</v>
      </c>
    </row>
    <row r="523" spans="3:11" ht="15" customHeight="1" x14ac:dyDescent="0.25">
      <c r="C523" s="44" t="s">
        <v>3174</v>
      </c>
      <c r="D523" s="43" t="s">
        <v>2186</v>
      </c>
      <c r="F523" s="43" t="s">
        <v>3175</v>
      </c>
      <c r="G523" s="43">
        <v>320790</v>
      </c>
      <c r="H523" s="43" t="s">
        <v>3176</v>
      </c>
      <c r="I523" s="43" t="s">
        <v>3177</v>
      </c>
      <c r="J523" s="43" t="s">
        <v>716</v>
      </c>
      <c r="K523" s="43" t="s">
        <v>3178</v>
      </c>
    </row>
    <row r="524" spans="3:11" ht="15" customHeight="1" x14ac:dyDescent="0.25">
      <c r="C524" s="44" t="s">
        <v>3179</v>
      </c>
      <c r="D524" s="43" t="s">
        <v>2378</v>
      </c>
      <c r="F524" s="43" t="s">
        <v>3180</v>
      </c>
      <c r="G524" s="43">
        <v>12649</v>
      </c>
      <c r="H524" s="43" t="s">
        <v>3181</v>
      </c>
      <c r="I524" s="43" t="s">
        <v>3182</v>
      </c>
      <c r="J524" s="43" t="s">
        <v>3183</v>
      </c>
      <c r="K524" s="43" t="s">
        <v>3184</v>
      </c>
    </row>
    <row r="525" spans="3:11" ht="15" customHeight="1" x14ac:dyDescent="0.25">
      <c r="C525" s="44" t="s">
        <v>3185</v>
      </c>
      <c r="D525" s="43" t="s">
        <v>2392</v>
      </c>
      <c r="F525" s="43" t="s">
        <v>3186</v>
      </c>
      <c r="G525" s="43">
        <v>231600</v>
      </c>
      <c r="H525" s="43" t="s">
        <v>3187</v>
      </c>
      <c r="I525" s="43" t="s">
        <v>3188</v>
      </c>
      <c r="J525" s="43" t="s">
        <v>727</v>
      </c>
      <c r="K525" s="43" t="s">
        <v>3189</v>
      </c>
    </row>
    <row r="526" spans="3:11" ht="15" customHeight="1" x14ac:dyDescent="0.25">
      <c r="C526" s="44" t="s">
        <v>3190</v>
      </c>
      <c r="D526" s="43" t="s">
        <v>2558</v>
      </c>
      <c r="F526" s="43" t="s">
        <v>3191</v>
      </c>
      <c r="G526" s="43">
        <v>12684</v>
      </c>
      <c r="H526" s="43" t="s">
        <v>3192</v>
      </c>
      <c r="I526" s="43" t="s">
        <v>3193</v>
      </c>
      <c r="J526" s="43" t="s">
        <v>3194</v>
      </c>
      <c r="K526" s="43" t="s">
        <v>3195</v>
      </c>
    </row>
    <row r="527" spans="3:11" ht="15" customHeight="1" x14ac:dyDescent="0.25">
      <c r="C527" s="44" t="s">
        <v>3196</v>
      </c>
      <c r="D527" s="43" t="s">
        <v>2697</v>
      </c>
      <c r="F527" s="43" t="s">
        <v>3197</v>
      </c>
      <c r="G527" s="43">
        <v>54124</v>
      </c>
      <c r="H527" s="43" t="s">
        <v>3198</v>
      </c>
      <c r="I527" s="43" t="s">
        <v>3199</v>
      </c>
      <c r="J527" s="43" t="s">
        <v>3200</v>
      </c>
      <c r="K527" s="43" t="s">
        <v>3201</v>
      </c>
    </row>
    <row r="528" spans="3:11" ht="15" customHeight="1" x14ac:dyDescent="0.25">
      <c r="C528" s="44" t="s">
        <v>3202</v>
      </c>
      <c r="D528" s="43" t="s">
        <v>206</v>
      </c>
      <c r="F528" s="43" t="s">
        <v>3203</v>
      </c>
      <c r="G528" s="43">
        <v>12846</v>
      </c>
      <c r="H528" s="43" t="s">
        <v>3204</v>
      </c>
      <c r="I528" s="43" t="s">
        <v>3205</v>
      </c>
      <c r="J528" s="43" t="s">
        <v>744</v>
      </c>
      <c r="K528" s="43" t="s">
        <v>3206</v>
      </c>
    </row>
    <row r="529" spans="3:11" ht="15" customHeight="1" x14ac:dyDescent="0.25">
      <c r="C529" s="44" t="s">
        <v>3207</v>
      </c>
      <c r="D529" s="43" t="s">
        <v>207</v>
      </c>
      <c r="F529" s="43" t="s">
        <v>3208</v>
      </c>
      <c r="G529" s="43">
        <v>12905</v>
      </c>
      <c r="H529" s="43" t="s">
        <v>3209</v>
      </c>
      <c r="I529" s="43" t="s">
        <v>3210</v>
      </c>
      <c r="J529" s="43" t="s">
        <v>750</v>
      </c>
      <c r="K529" s="43" t="s">
        <v>3211</v>
      </c>
    </row>
    <row r="530" spans="3:11" ht="15" customHeight="1" x14ac:dyDescent="0.25">
      <c r="C530" s="44" t="s">
        <v>3213</v>
      </c>
      <c r="D530" s="43" t="s">
        <v>331</v>
      </c>
      <c r="F530" s="43" t="s">
        <v>3214</v>
      </c>
      <c r="G530" s="43">
        <v>12914</v>
      </c>
      <c r="H530" s="43" t="s">
        <v>3215</v>
      </c>
      <c r="I530" s="43" t="s">
        <v>3216</v>
      </c>
      <c r="J530" s="43" t="s">
        <v>758</v>
      </c>
      <c r="K530" s="43" t="s">
        <v>3217</v>
      </c>
    </row>
    <row r="531" spans="3:11" ht="15" customHeight="1" x14ac:dyDescent="0.25">
      <c r="C531" s="44" t="s">
        <v>3218</v>
      </c>
      <c r="D531" s="43" t="s">
        <v>466</v>
      </c>
      <c r="F531" s="43" t="s">
        <v>3219</v>
      </c>
      <c r="G531" s="43">
        <v>12977</v>
      </c>
      <c r="H531" s="43" t="s">
        <v>3220</v>
      </c>
      <c r="I531" s="43" t="s">
        <v>3221</v>
      </c>
      <c r="J531" s="43" t="s">
        <v>3222</v>
      </c>
      <c r="K531" s="43" t="s">
        <v>3223</v>
      </c>
    </row>
    <row r="532" spans="3:11" ht="15" customHeight="1" x14ac:dyDescent="0.25">
      <c r="C532" s="44" t="s">
        <v>3224</v>
      </c>
      <c r="D532" s="43" t="s">
        <v>110</v>
      </c>
      <c r="F532" s="43" t="s">
        <v>3225</v>
      </c>
      <c r="G532" s="43">
        <v>73720</v>
      </c>
      <c r="H532" s="43" t="s">
        <v>3226</v>
      </c>
      <c r="I532" s="43" t="s">
        <v>3227</v>
      </c>
      <c r="J532" s="43" t="s">
        <v>3228</v>
      </c>
      <c r="K532" s="43" t="s">
        <v>3229</v>
      </c>
    </row>
    <row r="533" spans="3:11" ht="15" customHeight="1" x14ac:dyDescent="0.25">
      <c r="C533" s="44" t="s">
        <v>3230</v>
      </c>
      <c r="D533" s="43" t="s">
        <v>566</v>
      </c>
      <c r="F533" s="43" t="s">
        <v>3231</v>
      </c>
      <c r="G533" s="43">
        <v>13014</v>
      </c>
      <c r="H533" s="43" t="s">
        <v>3232</v>
      </c>
      <c r="I533" s="43" t="s">
        <v>3233</v>
      </c>
      <c r="J533" s="43" t="s">
        <v>3234</v>
      </c>
      <c r="K533" s="43" t="s">
        <v>3235</v>
      </c>
    </row>
    <row r="534" spans="3:11" ht="15" customHeight="1" x14ac:dyDescent="0.25">
      <c r="C534" s="44" t="s">
        <v>3236</v>
      </c>
      <c r="D534" s="43" t="s">
        <v>570</v>
      </c>
      <c r="F534" s="43" t="s">
        <v>3237</v>
      </c>
      <c r="G534" s="43">
        <v>13016</v>
      </c>
      <c r="H534" s="43" t="s">
        <v>3238</v>
      </c>
      <c r="I534" s="43" t="s">
        <v>3239</v>
      </c>
      <c r="J534" s="43" t="s">
        <v>772</v>
      </c>
      <c r="K534" s="43" t="s">
        <v>3240</v>
      </c>
    </row>
    <row r="535" spans="3:11" ht="15" customHeight="1" x14ac:dyDescent="0.25">
      <c r="C535" s="44" t="s">
        <v>3241</v>
      </c>
      <c r="D535" s="43" t="s">
        <v>765</v>
      </c>
      <c r="F535" s="43" t="s">
        <v>3242</v>
      </c>
      <c r="G535" s="43">
        <v>13017</v>
      </c>
      <c r="H535" s="43" t="s">
        <v>3243</v>
      </c>
      <c r="I535" s="43" t="s">
        <v>3244</v>
      </c>
      <c r="J535" s="43" t="s">
        <v>778</v>
      </c>
      <c r="K535" s="43" t="s">
        <v>3245</v>
      </c>
    </row>
    <row r="536" spans="3:11" ht="15" customHeight="1" x14ac:dyDescent="0.25">
      <c r="C536" s="44" t="s">
        <v>3246</v>
      </c>
      <c r="D536" s="43" t="s">
        <v>837</v>
      </c>
      <c r="F536" s="43" t="s">
        <v>3247</v>
      </c>
      <c r="G536" s="43">
        <v>12385</v>
      </c>
      <c r="H536" s="43" t="s">
        <v>3248</v>
      </c>
      <c r="I536" s="43" t="s">
        <v>3249</v>
      </c>
      <c r="J536" s="43" t="s">
        <v>3250</v>
      </c>
      <c r="K536" s="43" t="s">
        <v>3251</v>
      </c>
    </row>
    <row r="537" spans="3:11" ht="15" customHeight="1" x14ac:dyDescent="0.25">
      <c r="C537" s="44" t="s">
        <v>3252</v>
      </c>
      <c r="D537" s="43" t="s">
        <v>896</v>
      </c>
      <c r="F537" s="43" t="s">
        <v>3253</v>
      </c>
      <c r="G537" s="43">
        <v>54366</v>
      </c>
      <c r="H537" s="43" t="s">
        <v>3254</v>
      </c>
      <c r="I537" s="43" t="s">
        <v>3255</v>
      </c>
      <c r="J537" s="43" t="s">
        <v>3256</v>
      </c>
      <c r="K537" s="43" t="s">
        <v>3257</v>
      </c>
    </row>
    <row r="538" spans="3:11" ht="15" customHeight="1" x14ac:dyDescent="0.25">
      <c r="C538" s="44" t="s">
        <v>3258</v>
      </c>
      <c r="D538" s="43" t="s">
        <v>1145</v>
      </c>
      <c r="F538" s="43" t="s">
        <v>3259</v>
      </c>
      <c r="G538" s="43">
        <v>20312</v>
      </c>
      <c r="H538" s="43" t="s">
        <v>3260</v>
      </c>
      <c r="I538" s="43" t="s">
        <v>3261</v>
      </c>
      <c r="J538" s="43" t="s">
        <v>3262</v>
      </c>
      <c r="K538" s="43" t="s">
        <v>3263</v>
      </c>
    </row>
    <row r="539" spans="3:11" ht="15" customHeight="1" x14ac:dyDescent="0.25">
      <c r="C539" s="44" t="s">
        <v>3264</v>
      </c>
      <c r="D539" s="43" t="s">
        <v>1152</v>
      </c>
      <c r="F539" s="43" t="s">
        <v>3265</v>
      </c>
      <c r="G539" s="43">
        <v>20315</v>
      </c>
      <c r="H539" s="43" t="s">
        <v>3266</v>
      </c>
      <c r="I539" s="43" t="s">
        <v>3267</v>
      </c>
      <c r="J539" s="43" t="s">
        <v>797</v>
      </c>
      <c r="K539" s="43" t="s">
        <v>3268</v>
      </c>
    </row>
    <row r="540" spans="3:11" ht="15" customHeight="1" x14ac:dyDescent="0.25">
      <c r="C540" s="44" t="s">
        <v>3269</v>
      </c>
      <c r="D540" s="43" t="s">
        <v>1176</v>
      </c>
      <c r="F540" s="43" t="s">
        <v>3270</v>
      </c>
      <c r="G540" s="43">
        <v>57266</v>
      </c>
      <c r="H540" s="43" t="s">
        <v>3271</v>
      </c>
      <c r="I540" s="43" t="s">
        <v>3272</v>
      </c>
      <c r="J540" s="43" t="s">
        <v>802</v>
      </c>
      <c r="K540" s="43" t="s">
        <v>3273</v>
      </c>
    </row>
    <row r="541" spans="3:11" ht="15" customHeight="1" x14ac:dyDescent="0.25">
      <c r="C541" s="44" t="s">
        <v>3274</v>
      </c>
      <c r="D541" s="43" t="s">
        <v>908</v>
      </c>
      <c r="F541" s="43" t="s">
        <v>3275</v>
      </c>
      <c r="G541" s="43">
        <v>12767</v>
      </c>
      <c r="H541" s="43" t="s">
        <v>3276</v>
      </c>
      <c r="I541" s="43" t="s">
        <v>3277</v>
      </c>
      <c r="J541" s="43" t="s">
        <v>3278</v>
      </c>
      <c r="K541" s="43" t="s">
        <v>3279</v>
      </c>
    </row>
    <row r="542" spans="3:11" ht="15" customHeight="1" x14ac:dyDescent="0.25">
      <c r="C542" s="44" t="s">
        <v>3280</v>
      </c>
      <c r="D542" s="43" t="s">
        <v>1671</v>
      </c>
      <c r="F542" s="43" t="s">
        <v>3281</v>
      </c>
      <c r="G542" s="43">
        <v>319478</v>
      </c>
      <c r="H542" s="43" t="s">
        <v>3282</v>
      </c>
      <c r="I542" s="43" t="s">
        <v>3283</v>
      </c>
      <c r="J542" s="43" t="s">
        <v>3284</v>
      </c>
      <c r="K542" s="43" t="s">
        <v>3285</v>
      </c>
    </row>
    <row r="543" spans="3:11" ht="15" customHeight="1" x14ac:dyDescent="0.25">
      <c r="C543" s="44" t="s">
        <v>3286</v>
      </c>
      <c r="D543" s="43" t="s">
        <v>462</v>
      </c>
      <c r="F543" s="43" t="s">
        <v>3287</v>
      </c>
      <c r="G543" s="43">
        <v>13078</v>
      </c>
      <c r="H543" s="43" t="s">
        <v>3288</v>
      </c>
      <c r="I543" s="43" t="s">
        <v>3289</v>
      </c>
      <c r="J543" s="43" t="s">
        <v>3290</v>
      </c>
      <c r="K543" s="43" t="s">
        <v>3291</v>
      </c>
    </row>
    <row r="544" spans="3:11" ht="15" customHeight="1" x14ac:dyDescent="0.25">
      <c r="C544" s="44" t="s">
        <v>3292</v>
      </c>
      <c r="D544" s="43" t="s">
        <v>632</v>
      </c>
      <c r="F544" s="43" t="s">
        <v>3293</v>
      </c>
      <c r="G544" s="43">
        <v>69601</v>
      </c>
      <c r="H544" s="43" t="s">
        <v>3294</v>
      </c>
      <c r="I544" s="43" t="s">
        <v>3295</v>
      </c>
      <c r="J544" s="43" t="s">
        <v>3296</v>
      </c>
      <c r="K544" s="43" t="s">
        <v>3297</v>
      </c>
    </row>
    <row r="545" spans="3:11" ht="15" customHeight="1" x14ac:dyDescent="0.25">
      <c r="C545" s="44" t="s">
        <v>3298</v>
      </c>
      <c r="D545" s="43" t="s">
        <v>1381</v>
      </c>
      <c r="F545" s="43" t="s">
        <v>3299</v>
      </c>
      <c r="G545" s="43">
        <v>69635</v>
      </c>
      <c r="H545" s="43" t="s">
        <v>3300</v>
      </c>
      <c r="I545" s="43" t="s">
        <v>3301</v>
      </c>
      <c r="J545" s="43" t="s">
        <v>3302</v>
      </c>
      <c r="K545" s="43" t="s">
        <v>3303</v>
      </c>
    </row>
    <row r="546" spans="3:11" ht="15" customHeight="1" x14ac:dyDescent="0.25">
      <c r="C546" s="44" t="s">
        <v>3304</v>
      </c>
      <c r="D546" s="43" t="s">
        <v>181</v>
      </c>
      <c r="F546" s="43" t="s">
        <v>3305</v>
      </c>
      <c r="G546" s="43">
        <v>28075</v>
      </c>
      <c r="H546" s="43" t="s">
        <v>3306</v>
      </c>
      <c r="I546" s="43" t="s">
        <v>3307</v>
      </c>
      <c r="J546" s="43" t="s">
        <v>856</v>
      </c>
      <c r="K546" s="43" t="s">
        <v>3308</v>
      </c>
    </row>
    <row r="547" spans="3:11" ht="15" customHeight="1" x14ac:dyDescent="0.25">
      <c r="C547" s="44" t="s">
        <v>3309</v>
      </c>
      <c r="D547" s="43" t="s">
        <v>2310</v>
      </c>
      <c r="F547" s="43" t="s">
        <v>3310</v>
      </c>
      <c r="G547" s="43">
        <v>13347</v>
      </c>
      <c r="H547" s="43" t="s">
        <v>3311</v>
      </c>
      <c r="I547" s="43" t="s">
        <v>3312</v>
      </c>
      <c r="J547" s="43" t="s">
        <v>3313</v>
      </c>
      <c r="K547" s="43" t="s">
        <v>3314</v>
      </c>
    </row>
    <row r="548" spans="3:11" ht="15" customHeight="1" x14ac:dyDescent="0.25">
      <c r="C548" s="44" t="s">
        <v>3315</v>
      </c>
      <c r="D548" s="43" t="s">
        <v>2429</v>
      </c>
      <c r="F548" s="43" t="s">
        <v>3316</v>
      </c>
      <c r="G548" s="43">
        <v>56811</v>
      </c>
      <c r="H548" s="43" t="s">
        <v>3317</v>
      </c>
      <c r="I548" s="43" t="s">
        <v>3318</v>
      </c>
      <c r="J548" s="43" t="s">
        <v>868</v>
      </c>
      <c r="K548" s="43" t="s">
        <v>3319</v>
      </c>
    </row>
    <row r="549" spans="3:11" ht="15" customHeight="1" x14ac:dyDescent="0.25">
      <c r="C549" s="44" t="s">
        <v>3320</v>
      </c>
      <c r="D549" s="43" t="s">
        <v>1282</v>
      </c>
      <c r="F549" s="43" t="s">
        <v>3321</v>
      </c>
      <c r="G549" s="43">
        <v>50781</v>
      </c>
      <c r="H549" s="43" t="s">
        <v>3322</v>
      </c>
      <c r="I549" s="43" t="s">
        <v>3323</v>
      </c>
      <c r="J549" s="43" t="s">
        <v>873</v>
      </c>
      <c r="K549" s="43" t="s">
        <v>3324</v>
      </c>
    </row>
    <row r="550" spans="3:11" ht="15" customHeight="1" x14ac:dyDescent="0.25">
      <c r="C550" s="44" t="s">
        <v>3325</v>
      </c>
      <c r="D550" s="43" t="s">
        <v>2713</v>
      </c>
      <c r="F550" s="43" t="s">
        <v>3326</v>
      </c>
      <c r="G550" s="43">
        <v>50768</v>
      </c>
      <c r="H550" s="43" t="s">
        <v>3327</v>
      </c>
      <c r="I550" s="43" t="s">
        <v>3328</v>
      </c>
      <c r="J550" s="43" t="s">
        <v>878</v>
      </c>
      <c r="K550" s="43" t="s">
        <v>3329</v>
      </c>
    </row>
    <row r="551" spans="3:11" ht="15" customHeight="1" x14ac:dyDescent="0.25">
      <c r="C551" s="44" t="s">
        <v>3330</v>
      </c>
      <c r="D551" s="43" t="s">
        <v>2268</v>
      </c>
      <c r="F551" s="43" t="s">
        <v>3331</v>
      </c>
      <c r="G551" s="43">
        <v>13388</v>
      </c>
      <c r="H551" s="43" t="s">
        <v>3332</v>
      </c>
      <c r="I551" s="43" t="s">
        <v>3333</v>
      </c>
      <c r="J551" s="43" t="s">
        <v>886</v>
      </c>
      <c r="K551" s="43" t="s">
        <v>3334</v>
      </c>
    </row>
    <row r="552" spans="3:11" ht="15" customHeight="1" x14ac:dyDescent="0.25">
      <c r="C552" s="44" t="s">
        <v>3335</v>
      </c>
      <c r="D552" s="43" t="s">
        <v>206</v>
      </c>
      <c r="F552" s="43" t="s">
        <v>3336</v>
      </c>
      <c r="G552" s="43">
        <v>13389</v>
      </c>
      <c r="H552" s="43" t="s">
        <v>3337</v>
      </c>
      <c r="I552" s="43" t="s">
        <v>3338</v>
      </c>
      <c r="J552" s="43" t="s">
        <v>891</v>
      </c>
      <c r="K552" s="43" t="s">
        <v>3339</v>
      </c>
    </row>
    <row r="553" spans="3:11" ht="15" customHeight="1" x14ac:dyDescent="0.25">
      <c r="C553" s="44" t="s">
        <v>3340</v>
      </c>
      <c r="D553" s="43" t="s">
        <v>207</v>
      </c>
      <c r="F553" s="43" t="s">
        <v>3341</v>
      </c>
      <c r="G553" s="43">
        <v>66148</v>
      </c>
      <c r="H553" s="43" t="s">
        <v>3342</v>
      </c>
      <c r="I553" s="43" t="s">
        <v>3343</v>
      </c>
      <c r="J553" s="43" t="s">
        <v>897</v>
      </c>
      <c r="K553" s="43" t="s">
        <v>3344</v>
      </c>
    </row>
    <row r="554" spans="3:11" ht="15" customHeight="1" x14ac:dyDescent="0.25">
      <c r="C554" s="44" t="s">
        <v>3346</v>
      </c>
      <c r="D554" s="43" t="s">
        <v>1444</v>
      </c>
      <c r="F554" s="43" t="s">
        <v>3347</v>
      </c>
      <c r="G554" s="43">
        <v>13482</v>
      </c>
      <c r="H554" s="43" t="s">
        <v>3348</v>
      </c>
      <c r="I554" s="43" t="s">
        <v>3349</v>
      </c>
      <c r="J554" s="43" t="s">
        <v>3350</v>
      </c>
      <c r="K554" s="43" t="s">
        <v>3351</v>
      </c>
    </row>
    <row r="555" spans="3:11" ht="15" customHeight="1" x14ac:dyDescent="0.25">
      <c r="C555" s="44" t="s">
        <v>3352</v>
      </c>
      <c r="D555" s="43" t="s">
        <v>1450</v>
      </c>
      <c r="F555" s="43" t="s">
        <v>3353</v>
      </c>
      <c r="G555" s="43">
        <v>13489</v>
      </c>
      <c r="H555" s="43" t="s">
        <v>3354</v>
      </c>
      <c r="I555" s="43" t="s">
        <v>3355</v>
      </c>
      <c r="J555" s="43" t="s">
        <v>912</v>
      </c>
      <c r="K555" s="43" t="s">
        <v>3356</v>
      </c>
    </row>
    <row r="556" spans="3:11" ht="15" customHeight="1" x14ac:dyDescent="0.25">
      <c r="C556" s="44" t="s">
        <v>3357</v>
      </c>
      <c r="D556" s="43" t="s">
        <v>1454</v>
      </c>
      <c r="F556" s="43" t="s">
        <v>3358</v>
      </c>
      <c r="G556" s="43">
        <v>13506</v>
      </c>
      <c r="H556" s="43" t="s">
        <v>3359</v>
      </c>
      <c r="I556" s="43" t="s">
        <v>3360</v>
      </c>
      <c r="J556" s="43" t="s">
        <v>917</v>
      </c>
      <c r="K556" s="43" t="s">
        <v>3361</v>
      </c>
    </row>
    <row r="557" spans="3:11" ht="15" customHeight="1" x14ac:dyDescent="0.25">
      <c r="C557" s="44" t="s">
        <v>3362</v>
      </c>
      <c r="D557" s="43" t="s">
        <v>1458</v>
      </c>
      <c r="F557" s="43" t="s">
        <v>3363</v>
      </c>
      <c r="G557" s="43">
        <v>109620</v>
      </c>
      <c r="H557" s="43" t="s">
        <v>3364</v>
      </c>
      <c r="I557" s="43" t="s">
        <v>3365</v>
      </c>
      <c r="J557" s="43" t="s">
        <v>923</v>
      </c>
      <c r="K557" s="43" t="s">
        <v>3366</v>
      </c>
    </row>
    <row r="558" spans="3:11" ht="15" customHeight="1" x14ac:dyDescent="0.25">
      <c r="C558" s="44" t="s">
        <v>3367</v>
      </c>
      <c r="D558" s="43" t="s">
        <v>1463</v>
      </c>
      <c r="F558" s="43" t="s">
        <v>3368</v>
      </c>
      <c r="G558" s="43">
        <v>74198</v>
      </c>
      <c r="H558" s="43" t="s">
        <v>3369</v>
      </c>
      <c r="I558" s="43" t="s">
        <v>3370</v>
      </c>
      <c r="J558" s="43" t="s">
        <v>3371</v>
      </c>
      <c r="K558" s="43" t="s">
        <v>3372</v>
      </c>
    </row>
    <row r="559" spans="3:11" ht="15" customHeight="1" x14ac:dyDescent="0.25">
      <c r="C559" s="44" t="s">
        <v>3373</v>
      </c>
      <c r="D559" s="43" t="s">
        <v>1467</v>
      </c>
      <c r="F559" s="43" t="s">
        <v>3374</v>
      </c>
      <c r="G559" s="43">
        <v>13544</v>
      </c>
      <c r="H559" s="43" t="s">
        <v>3375</v>
      </c>
      <c r="I559" s="43" t="s">
        <v>3376</v>
      </c>
      <c r="J559" s="43" t="s">
        <v>3377</v>
      </c>
      <c r="K559" s="43" t="s">
        <v>3378</v>
      </c>
    </row>
    <row r="560" spans="3:11" ht="15" customHeight="1" x14ac:dyDescent="0.25">
      <c r="C560" s="44" t="s">
        <v>3379</v>
      </c>
      <c r="D560" s="43" t="s">
        <v>1471</v>
      </c>
      <c r="F560" s="43" t="s">
        <v>3380</v>
      </c>
      <c r="G560" s="43">
        <v>13555</v>
      </c>
      <c r="H560" s="43" t="s">
        <v>3381</v>
      </c>
      <c r="I560" s="43" t="s">
        <v>3382</v>
      </c>
      <c r="J560" s="43" t="s">
        <v>938</v>
      </c>
      <c r="K560" s="43" t="s">
        <v>3383</v>
      </c>
    </row>
    <row r="561" spans="3:11" ht="15" customHeight="1" x14ac:dyDescent="0.25">
      <c r="C561" s="44" t="s">
        <v>3384</v>
      </c>
      <c r="D561" s="43" t="s">
        <v>1475</v>
      </c>
      <c r="F561" s="43" t="s">
        <v>3385</v>
      </c>
      <c r="G561" s="43">
        <v>13626</v>
      </c>
      <c r="H561" s="43" t="s">
        <v>3386</v>
      </c>
      <c r="I561" s="43" t="s">
        <v>3387</v>
      </c>
      <c r="J561" s="43" t="s">
        <v>947</v>
      </c>
      <c r="K561" s="43" t="s">
        <v>3388</v>
      </c>
    </row>
    <row r="562" spans="3:11" ht="15" customHeight="1" x14ac:dyDescent="0.25">
      <c r="C562" s="44" t="s">
        <v>3389</v>
      </c>
      <c r="D562" s="43" t="s">
        <v>1479</v>
      </c>
      <c r="F562" s="43" t="s">
        <v>3390</v>
      </c>
      <c r="G562" s="43">
        <v>13653</v>
      </c>
      <c r="H562" s="43" t="s">
        <v>3391</v>
      </c>
      <c r="I562" s="43" t="s">
        <v>3392</v>
      </c>
      <c r="J562" s="43" t="s">
        <v>953</v>
      </c>
      <c r="K562" s="43" t="s">
        <v>3393</v>
      </c>
    </row>
    <row r="563" spans="3:11" ht="15" customHeight="1" x14ac:dyDescent="0.25">
      <c r="C563" s="44" t="s">
        <v>3394</v>
      </c>
      <c r="D563" s="43" t="s">
        <v>1483</v>
      </c>
      <c r="F563" s="43" t="s">
        <v>3395</v>
      </c>
      <c r="G563" s="43">
        <v>13803</v>
      </c>
      <c r="H563" s="43" t="s">
        <v>3396</v>
      </c>
      <c r="I563" s="43" t="s">
        <v>3397</v>
      </c>
      <c r="J563" s="43" t="s">
        <v>3398</v>
      </c>
      <c r="K563" s="43" t="s">
        <v>3399</v>
      </c>
    </row>
    <row r="564" spans="3:11" ht="15" customHeight="1" x14ac:dyDescent="0.25">
      <c r="C564" s="44" t="s">
        <v>3400</v>
      </c>
      <c r="D564" s="43" t="s">
        <v>1487</v>
      </c>
      <c r="F564" s="43" t="s">
        <v>3401</v>
      </c>
      <c r="G564" s="43">
        <v>13813</v>
      </c>
      <c r="H564" s="43" t="s">
        <v>3402</v>
      </c>
      <c r="I564" s="43" t="s">
        <v>3403</v>
      </c>
      <c r="J564" s="43" t="s">
        <v>3404</v>
      </c>
      <c r="K564" s="43" t="s">
        <v>3405</v>
      </c>
    </row>
    <row r="565" spans="3:11" ht="15" customHeight="1" x14ac:dyDescent="0.25">
      <c r="C565" s="44" t="s">
        <v>3406</v>
      </c>
      <c r="D565" s="43" t="s">
        <v>1491</v>
      </c>
      <c r="F565" s="43" t="s">
        <v>3407</v>
      </c>
      <c r="G565" s="43">
        <v>328572</v>
      </c>
      <c r="H565" s="43" t="s">
        <v>3408</v>
      </c>
      <c r="I565" s="43" t="s">
        <v>3409</v>
      </c>
      <c r="J565" s="43" t="s">
        <v>980</v>
      </c>
      <c r="K565" s="43" t="s">
        <v>3410</v>
      </c>
    </row>
    <row r="566" spans="3:11" ht="15" customHeight="1" x14ac:dyDescent="0.25">
      <c r="C566" s="44" t="s">
        <v>3411</v>
      </c>
      <c r="D566" s="43" t="s">
        <v>1495</v>
      </c>
      <c r="F566" s="43" t="s">
        <v>3412</v>
      </c>
      <c r="G566" s="43">
        <v>13831</v>
      </c>
      <c r="H566" s="43" t="s">
        <v>3413</v>
      </c>
      <c r="I566" s="43" t="s">
        <v>3414</v>
      </c>
      <c r="J566" s="43" t="s">
        <v>987</v>
      </c>
      <c r="K566" s="43" t="s">
        <v>3415</v>
      </c>
    </row>
    <row r="567" spans="3:11" ht="15" customHeight="1" x14ac:dyDescent="0.25">
      <c r="C567" s="44" t="s">
        <v>3416</v>
      </c>
      <c r="D567" s="43" t="s">
        <v>1499</v>
      </c>
      <c r="F567" s="43" t="s">
        <v>3417</v>
      </c>
      <c r="G567" s="43">
        <v>227867</v>
      </c>
      <c r="H567" s="43" t="s">
        <v>3418</v>
      </c>
      <c r="I567" s="43" t="s">
        <v>3419</v>
      </c>
      <c r="J567" s="43" t="s">
        <v>993</v>
      </c>
      <c r="K567" s="43" t="s">
        <v>3420</v>
      </c>
    </row>
    <row r="568" spans="3:11" ht="15" customHeight="1" x14ac:dyDescent="0.25">
      <c r="C568" s="44" t="s">
        <v>3421</v>
      </c>
      <c r="D568" s="43" t="s">
        <v>1503</v>
      </c>
      <c r="F568" s="43" t="s">
        <v>3422</v>
      </c>
      <c r="G568" s="43">
        <v>17075</v>
      </c>
      <c r="H568" s="43" t="s">
        <v>3423</v>
      </c>
      <c r="I568" s="43" t="s">
        <v>3424</v>
      </c>
      <c r="J568" s="43" t="s">
        <v>999</v>
      </c>
      <c r="K568" s="43" t="s">
        <v>3425</v>
      </c>
    </row>
    <row r="569" spans="3:11" ht="15" customHeight="1" x14ac:dyDescent="0.25">
      <c r="C569" s="44" t="s">
        <v>3426</v>
      </c>
      <c r="D569" s="43" t="s">
        <v>1507</v>
      </c>
      <c r="F569" s="43" t="s">
        <v>3427</v>
      </c>
      <c r="G569" s="43">
        <v>13866</v>
      </c>
      <c r="H569" s="43" t="s">
        <v>3428</v>
      </c>
      <c r="I569" s="43" t="s">
        <v>3429</v>
      </c>
      <c r="J569" s="43" t="s">
        <v>1006</v>
      </c>
      <c r="K569" s="43" t="s">
        <v>3430</v>
      </c>
    </row>
    <row r="570" spans="3:11" ht="15" customHeight="1" x14ac:dyDescent="0.25">
      <c r="C570" s="44" t="s">
        <v>3431</v>
      </c>
      <c r="D570" s="43" t="s">
        <v>1511</v>
      </c>
      <c r="F570" s="43" t="s">
        <v>3432</v>
      </c>
      <c r="G570" s="43">
        <v>23871</v>
      </c>
      <c r="H570" s="43" t="s">
        <v>3433</v>
      </c>
      <c r="I570" s="43" t="s">
        <v>3434</v>
      </c>
      <c r="J570" s="43" t="s">
        <v>3435</v>
      </c>
      <c r="K570" s="43" t="s">
        <v>3436</v>
      </c>
    </row>
    <row r="571" spans="3:11" ht="15" customHeight="1" x14ac:dyDescent="0.25">
      <c r="C571" s="44" t="s">
        <v>3437</v>
      </c>
      <c r="D571" s="43" t="s">
        <v>1515</v>
      </c>
      <c r="F571" s="43" t="s">
        <v>3438</v>
      </c>
      <c r="G571" s="43">
        <v>14026</v>
      </c>
      <c r="H571" s="43" t="s">
        <v>3439</v>
      </c>
      <c r="I571" s="43" t="s">
        <v>3440</v>
      </c>
      <c r="J571" s="43" t="s">
        <v>3441</v>
      </c>
      <c r="K571" s="43" t="s">
        <v>3442</v>
      </c>
    </row>
    <row r="572" spans="3:11" ht="15" customHeight="1" x14ac:dyDescent="0.25">
      <c r="C572" s="44" t="s">
        <v>3443</v>
      </c>
      <c r="D572" s="43" t="s">
        <v>1519</v>
      </c>
      <c r="F572" s="43" t="s">
        <v>3444</v>
      </c>
      <c r="G572" s="43">
        <v>14042</v>
      </c>
      <c r="H572" s="43" t="s">
        <v>3445</v>
      </c>
      <c r="I572" s="43" t="s">
        <v>3446</v>
      </c>
      <c r="J572" s="43" t="s">
        <v>3447</v>
      </c>
      <c r="K572" s="43" t="s">
        <v>3448</v>
      </c>
    </row>
    <row r="573" spans="3:11" ht="15" customHeight="1" x14ac:dyDescent="0.25">
      <c r="C573" s="44" t="s">
        <v>3449</v>
      </c>
      <c r="D573" s="43" t="s">
        <v>1523</v>
      </c>
      <c r="F573" s="43" t="s">
        <v>3450</v>
      </c>
      <c r="G573" s="43">
        <v>14055</v>
      </c>
      <c r="H573" s="43" t="s">
        <v>3451</v>
      </c>
      <c r="I573" s="43" t="s">
        <v>3452</v>
      </c>
      <c r="J573" s="43" t="s">
        <v>3453</v>
      </c>
      <c r="K573" s="43" t="s">
        <v>3454</v>
      </c>
    </row>
    <row r="574" spans="3:11" ht="15" customHeight="1" x14ac:dyDescent="0.25">
      <c r="C574" s="44" t="s">
        <v>3455</v>
      </c>
      <c r="D574" s="43" t="s">
        <v>1527</v>
      </c>
      <c r="F574" s="43" t="s">
        <v>3456</v>
      </c>
      <c r="G574" s="43">
        <v>14056</v>
      </c>
      <c r="H574" s="43" t="s">
        <v>3457</v>
      </c>
      <c r="I574" s="43" t="s">
        <v>3458</v>
      </c>
      <c r="J574" s="43" t="s">
        <v>1026</v>
      </c>
      <c r="K574" s="43" t="s">
        <v>3459</v>
      </c>
    </row>
    <row r="575" spans="3:11" ht="15" customHeight="1" x14ac:dyDescent="0.25">
      <c r="C575" s="44" t="s">
        <v>3460</v>
      </c>
      <c r="D575" s="43" t="s">
        <v>1531</v>
      </c>
      <c r="F575" s="43" t="s">
        <v>3461</v>
      </c>
      <c r="G575" s="43">
        <v>14082</v>
      </c>
      <c r="H575" s="43" t="s">
        <v>3462</v>
      </c>
      <c r="I575" s="43" t="s">
        <v>3463</v>
      </c>
      <c r="J575" s="43" t="s">
        <v>1032</v>
      </c>
      <c r="K575" s="43" t="s">
        <v>3464</v>
      </c>
    </row>
    <row r="576" spans="3:11" ht="15" customHeight="1" x14ac:dyDescent="0.25">
      <c r="C576" s="44" t="s">
        <v>3465</v>
      </c>
      <c r="D576" s="43" t="s">
        <v>206</v>
      </c>
      <c r="F576" s="43" t="s">
        <v>3466</v>
      </c>
      <c r="G576" s="43">
        <v>14088</v>
      </c>
      <c r="H576" s="43" t="s">
        <v>3467</v>
      </c>
      <c r="I576" s="43" t="s">
        <v>3468</v>
      </c>
      <c r="J576" s="43" t="s">
        <v>1040</v>
      </c>
      <c r="K576" s="43" t="s">
        <v>3469</v>
      </c>
    </row>
    <row r="577" spans="3:11" ht="15" customHeight="1" x14ac:dyDescent="0.25">
      <c r="C577" s="44" t="s">
        <v>3470</v>
      </c>
      <c r="D577" s="43" t="s">
        <v>207</v>
      </c>
      <c r="F577" s="43" t="s">
        <v>3471</v>
      </c>
      <c r="G577" s="43">
        <v>67030</v>
      </c>
      <c r="H577" s="43" t="s">
        <v>3472</v>
      </c>
      <c r="I577" s="43" t="s">
        <v>3473</v>
      </c>
      <c r="J577" s="43" t="s">
        <v>1048</v>
      </c>
      <c r="K577" s="43" t="s">
        <v>3474</v>
      </c>
    </row>
    <row r="578" spans="3:11" ht="15" customHeight="1" x14ac:dyDescent="0.25">
      <c r="C578" s="44" t="s">
        <v>3476</v>
      </c>
      <c r="D578" s="43" t="s">
        <v>297</v>
      </c>
      <c r="F578" s="43" t="s">
        <v>3477</v>
      </c>
      <c r="G578" s="43">
        <v>14156</v>
      </c>
      <c r="H578" s="43" t="s">
        <v>3478</v>
      </c>
      <c r="I578" s="43" t="s">
        <v>3479</v>
      </c>
      <c r="J578" s="43" t="s">
        <v>3480</v>
      </c>
      <c r="K578" s="43" t="s">
        <v>3481</v>
      </c>
    </row>
    <row r="579" spans="3:11" ht="15" customHeight="1" x14ac:dyDescent="0.25">
      <c r="C579" s="44" t="s">
        <v>3482</v>
      </c>
      <c r="D579" s="43" t="s">
        <v>338</v>
      </c>
      <c r="F579" s="43" t="s">
        <v>3483</v>
      </c>
      <c r="G579" s="43">
        <v>14198</v>
      </c>
      <c r="H579" s="43" t="s">
        <v>3484</v>
      </c>
      <c r="I579" s="43" t="s">
        <v>3485</v>
      </c>
      <c r="J579" s="43" t="s">
        <v>1059</v>
      </c>
      <c r="K579" s="43" t="s">
        <v>3486</v>
      </c>
    </row>
    <row r="580" spans="3:11" ht="15" customHeight="1" x14ac:dyDescent="0.25">
      <c r="C580" s="44" t="s">
        <v>3487</v>
      </c>
      <c r="D580" s="43" t="s">
        <v>345</v>
      </c>
      <c r="F580" s="43" t="s">
        <v>3488</v>
      </c>
      <c r="G580" s="43">
        <v>14281</v>
      </c>
      <c r="H580" s="43" t="s">
        <v>3489</v>
      </c>
      <c r="I580" s="43" t="s">
        <v>3490</v>
      </c>
      <c r="J580" s="43" t="s">
        <v>3491</v>
      </c>
      <c r="K580" s="43" t="s">
        <v>3492</v>
      </c>
    </row>
    <row r="581" spans="3:11" ht="15" customHeight="1" x14ac:dyDescent="0.25">
      <c r="C581" s="44" t="s">
        <v>3493</v>
      </c>
      <c r="D581" s="43" t="s">
        <v>400</v>
      </c>
      <c r="F581" s="43" t="s">
        <v>3494</v>
      </c>
      <c r="G581" s="43">
        <v>14283</v>
      </c>
      <c r="H581" s="43" t="s">
        <v>3495</v>
      </c>
      <c r="I581" s="43" t="s">
        <v>3496</v>
      </c>
      <c r="J581" s="43" t="s">
        <v>3497</v>
      </c>
      <c r="K581" s="43" t="s">
        <v>3498</v>
      </c>
    </row>
    <row r="582" spans="3:11" ht="15" customHeight="1" x14ac:dyDescent="0.25">
      <c r="C582" s="44" t="s">
        <v>3499</v>
      </c>
      <c r="D582" s="43" t="s">
        <v>743</v>
      </c>
      <c r="F582" s="43" t="s">
        <v>3500</v>
      </c>
      <c r="G582" s="43">
        <v>15376</v>
      </c>
      <c r="H582" s="43" t="s">
        <v>3501</v>
      </c>
      <c r="I582" s="43" t="s">
        <v>3502</v>
      </c>
      <c r="J582" s="43" t="s">
        <v>1078</v>
      </c>
      <c r="K582" s="43" t="s">
        <v>3503</v>
      </c>
    </row>
    <row r="583" spans="3:11" ht="15" customHeight="1" x14ac:dyDescent="0.25">
      <c r="C583" s="44" t="s">
        <v>3504</v>
      </c>
      <c r="D583" s="43" t="s">
        <v>911</v>
      </c>
      <c r="F583" s="43" t="s">
        <v>3505</v>
      </c>
      <c r="G583" s="43">
        <v>18550</v>
      </c>
      <c r="H583" s="43" t="s">
        <v>3506</v>
      </c>
      <c r="I583" s="43" t="s">
        <v>3507</v>
      </c>
      <c r="J583" s="43" t="s">
        <v>3508</v>
      </c>
      <c r="K583" s="43" t="s">
        <v>3509</v>
      </c>
    </row>
    <row r="584" spans="3:11" ht="15" customHeight="1" x14ac:dyDescent="0.25">
      <c r="C584" s="44" t="s">
        <v>3510</v>
      </c>
      <c r="D584" s="43" t="s">
        <v>1136</v>
      </c>
      <c r="F584" s="43" t="s">
        <v>3511</v>
      </c>
      <c r="G584" s="43">
        <v>14362</v>
      </c>
      <c r="H584" s="43" t="s">
        <v>3512</v>
      </c>
      <c r="I584" s="43" t="s">
        <v>3513</v>
      </c>
      <c r="J584" s="43" t="s">
        <v>3514</v>
      </c>
      <c r="K584" s="43" t="s">
        <v>3515</v>
      </c>
    </row>
    <row r="585" spans="3:11" ht="15" customHeight="1" x14ac:dyDescent="0.25">
      <c r="C585" s="44" t="s">
        <v>3516</v>
      </c>
      <c r="D585" s="43" t="s">
        <v>1140</v>
      </c>
      <c r="F585" s="43" t="s">
        <v>3517</v>
      </c>
      <c r="G585" s="43">
        <v>57265</v>
      </c>
      <c r="H585" s="43" t="s">
        <v>3518</v>
      </c>
      <c r="I585" s="43" t="s">
        <v>3519</v>
      </c>
      <c r="J585" s="43" t="s">
        <v>3520</v>
      </c>
      <c r="K585" s="43" t="s">
        <v>3521</v>
      </c>
    </row>
    <row r="586" spans="3:11" ht="15" customHeight="1" x14ac:dyDescent="0.25">
      <c r="C586" s="44" t="s">
        <v>3522</v>
      </c>
      <c r="D586" s="43" t="s">
        <v>1188</v>
      </c>
      <c r="F586" s="43" t="s">
        <v>3523</v>
      </c>
      <c r="G586" s="43">
        <v>14366</v>
      </c>
      <c r="H586" s="43" t="s">
        <v>3524</v>
      </c>
      <c r="I586" s="43" t="s">
        <v>3525</v>
      </c>
      <c r="J586" s="43" t="s">
        <v>3526</v>
      </c>
      <c r="K586" s="43" t="s">
        <v>3527</v>
      </c>
    </row>
    <row r="587" spans="3:11" ht="15" customHeight="1" x14ac:dyDescent="0.25">
      <c r="C587" s="44" t="s">
        <v>3528</v>
      </c>
      <c r="D587" s="43" t="s">
        <v>1263</v>
      </c>
      <c r="F587" s="43" t="s">
        <v>3529</v>
      </c>
      <c r="G587" s="43">
        <v>14367</v>
      </c>
      <c r="H587" s="43" t="s">
        <v>3530</v>
      </c>
      <c r="I587" s="43" t="s">
        <v>3531</v>
      </c>
      <c r="J587" s="43" t="s">
        <v>3532</v>
      </c>
      <c r="K587" s="43" t="s">
        <v>3533</v>
      </c>
    </row>
    <row r="588" spans="3:11" ht="15" customHeight="1" x14ac:dyDescent="0.25">
      <c r="C588" s="44" t="s">
        <v>3534</v>
      </c>
      <c r="D588" s="43" t="s">
        <v>1717</v>
      </c>
      <c r="F588" s="43" t="s">
        <v>3535</v>
      </c>
      <c r="G588" s="43">
        <v>14370</v>
      </c>
      <c r="H588" s="43" t="s">
        <v>3536</v>
      </c>
      <c r="I588" s="43" t="s">
        <v>3537</v>
      </c>
      <c r="J588" s="43" t="s">
        <v>3538</v>
      </c>
      <c r="K588" s="43" t="s">
        <v>3539</v>
      </c>
    </row>
    <row r="589" spans="3:11" ht="15" customHeight="1" x14ac:dyDescent="0.25">
      <c r="C589" s="44" t="s">
        <v>3540</v>
      </c>
      <c r="D589" s="43" t="s">
        <v>1773</v>
      </c>
      <c r="F589" s="43" t="s">
        <v>3541</v>
      </c>
      <c r="G589" s="43">
        <v>14371</v>
      </c>
      <c r="H589" s="43" t="s">
        <v>3542</v>
      </c>
      <c r="I589" s="43" t="s">
        <v>3543</v>
      </c>
      <c r="J589" s="43" t="s">
        <v>3544</v>
      </c>
      <c r="K589" s="43" t="s">
        <v>3545</v>
      </c>
    </row>
    <row r="590" spans="3:11" ht="15" customHeight="1" x14ac:dyDescent="0.25">
      <c r="C590" s="44" t="s">
        <v>3546</v>
      </c>
      <c r="D590" s="43" t="s">
        <v>1795</v>
      </c>
      <c r="F590" s="43" t="s">
        <v>3547</v>
      </c>
      <c r="G590" s="43">
        <v>14388</v>
      </c>
      <c r="H590" s="43" t="s">
        <v>3548</v>
      </c>
      <c r="I590" s="43" t="s">
        <v>3549</v>
      </c>
      <c r="J590" s="43" t="s">
        <v>3550</v>
      </c>
      <c r="K590" s="43" t="s">
        <v>3551</v>
      </c>
    </row>
    <row r="591" spans="3:11" ht="15" customHeight="1" x14ac:dyDescent="0.25">
      <c r="C591" s="44" t="s">
        <v>3552</v>
      </c>
      <c r="D591" s="43" t="s">
        <v>1892</v>
      </c>
      <c r="F591" s="43" t="s">
        <v>3553</v>
      </c>
      <c r="G591" s="43">
        <v>14395</v>
      </c>
      <c r="H591" s="43" t="s">
        <v>3554</v>
      </c>
      <c r="I591" s="43" t="s">
        <v>3555</v>
      </c>
      <c r="J591" s="43" t="s">
        <v>3556</v>
      </c>
      <c r="K591" s="43" t="s">
        <v>3557</v>
      </c>
    </row>
    <row r="592" spans="3:11" ht="15" customHeight="1" x14ac:dyDescent="0.25">
      <c r="C592" s="44" t="s">
        <v>3558</v>
      </c>
      <c r="D592" s="43" t="s">
        <v>2064</v>
      </c>
      <c r="F592" s="43" t="s">
        <v>3559</v>
      </c>
      <c r="G592" s="43">
        <v>14415</v>
      </c>
      <c r="H592" s="43" t="s">
        <v>3560</v>
      </c>
      <c r="I592" s="43" t="s">
        <v>3561</v>
      </c>
      <c r="J592" s="43" t="s">
        <v>3562</v>
      </c>
      <c r="K592" s="43" t="s">
        <v>3563</v>
      </c>
    </row>
    <row r="593" spans="3:11" ht="15" customHeight="1" x14ac:dyDescent="0.25">
      <c r="C593" s="44" t="s">
        <v>3564</v>
      </c>
      <c r="D593" s="43" t="s">
        <v>660</v>
      </c>
      <c r="F593" s="43" t="s">
        <v>3565</v>
      </c>
      <c r="G593" s="43">
        <v>13197</v>
      </c>
      <c r="H593" s="43" t="s">
        <v>3566</v>
      </c>
      <c r="I593" s="43" t="s">
        <v>3567</v>
      </c>
      <c r="J593" s="43" t="s">
        <v>3568</v>
      </c>
      <c r="K593" s="43" t="s">
        <v>3569</v>
      </c>
    </row>
    <row r="594" spans="3:11" ht="15" customHeight="1" x14ac:dyDescent="0.25">
      <c r="C594" s="44" t="s">
        <v>3570</v>
      </c>
      <c r="D594" s="43" t="s">
        <v>2403</v>
      </c>
      <c r="F594" s="43" t="s">
        <v>3571</v>
      </c>
      <c r="G594" s="43">
        <v>17873</v>
      </c>
      <c r="H594" s="43" t="s">
        <v>3572</v>
      </c>
      <c r="I594" s="43" t="s">
        <v>3573</v>
      </c>
      <c r="J594" s="43" t="s">
        <v>3574</v>
      </c>
      <c r="K594" s="43" t="s">
        <v>3575</v>
      </c>
    </row>
    <row r="595" spans="3:11" ht="15" customHeight="1" x14ac:dyDescent="0.25">
      <c r="C595" s="44" t="s">
        <v>3576</v>
      </c>
      <c r="D595" s="43" t="s">
        <v>2407</v>
      </c>
      <c r="F595" s="43" t="s">
        <v>3577</v>
      </c>
      <c r="G595" s="43">
        <v>14461</v>
      </c>
      <c r="H595" s="43" t="s">
        <v>3578</v>
      </c>
      <c r="I595" s="43" t="s">
        <v>3579</v>
      </c>
      <c r="J595" s="43" t="s">
        <v>1159</v>
      </c>
      <c r="K595" s="43" t="s">
        <v>3580</v>
      </c>
    </row>
    <row r="596" spans="3:11" ht="15" customHeight="1" x14ac:dyDescent="0.25">
      <c r="C596" s="44" t="s">
        <v>3581</v>
      </c>
      <c r="D596" s="43" t="s">
        <v>2488</v>
      </c>
      <c r="F596" s="43" t="s">
        <v>3582</v>
      </c>
      <c r="G596" s="43">
        <v>14462</v>
      </c>
      <c r="H596" s="43" t="s">
        <v>3583</v>
      </c>
      <c r="I596" s="43" t="s">
        <v>3584</v>
      </c>
      <c r="J596" s="43" t="s">
        <v>1165</v>
      </c>
      <c r="K596" s="43" t="s">
        <v>3585</v>
      </c>
    </row>
    <row r="597" spans="3:11" ht="15" customHeight="1" x14ac:dyDescent="0.25">
      <c r="C597" s="44" t="s">
        <v>3586</v>
      </c>
      <c r="D597" s="43" t="s">
        <v>2523</v>
      </c>
      <c r="F597" s="43" t="s">
        <v>3587</v>
      </c>
      <c r="G597" s="43">
        <v>14463</v>
      </c>
      <c r="H597" s="43" t="s">
        <v>3588</v>
      </c>
      <c r="I597" s="43" t="s">
        <v>3589</v>
      </c>
      <c r="J597" s="43" t="s">
        <v>1171</v>
      </c>
      <c r="K597" s="43" t="s">
        <v>3590</v>
      </c>
    </row>
    <row r="598" spans="3:11" ht="15" customHeight="1" x14ac:dyDescent="0.25">
      <c r="C598" s="44" t="s">
        <v>3591</v>
      </c>
      <c r="D598" s="43" t="s">
        <v>2575</v>
      </c>
      <c r="F598" s="43" t="s">
        <v>3592</v>
      </c>
      <c r="G598" s="43">
        <v>23886</v>
      </c>
      <c r="H598" s="43" t="s">
        <v>3593</v>
      </c>
      <c r="I598" s="43" t="s">
        <v>3594</v>
      </c>
      <c r="J598" s="43" t="s">
        <v>1177</v>
      </c>
      <c r="K598" s="43" t="s">
        <v>3595</v>
      </c>
    </row>
    <row r="599" spans="3:11" ht="15" customHeight="1" x14ac:dyDescent="0.25">
      <c r="C599" s="44" t="s">
        <v>3596</v>
      </c>
      <c r="D599" s="43" t="s">
        <v>2579</v>
      </c>
      <c r="F599" s="43" t="s">
        <v>3597</v>
      </c>
      <c r="G599" s="43">
        <v>242316</v>
      </c>
      <c r="H599" s="43" t="s">
        <v>3598</v>
      </c>
      <c r="I599" s="43" t="s">
        <v>3599</v>
      </c>
      <c r="J599" s="43" t="s">
        <v>1183</v>
      </c>
      <c r="K599" s="43" t="s">
        <v>3600</v>
      </c>
    </row>
    <row r="600" spans="3:11" ht="15" customHeight="1" x14ac:dyDescent="0.25">
      <c r="C600" s="44" t="s">
        <v>3601</v>
      </c>
      <c r="D600" s="43" t="s">
        <v>206</v>
      </c>
      <c r="F600" s="43" t="s">
        <v>3602</v>
      </c>
      <c r="G600" s="43">
        <v>216456</v>
      </c>
      <c r="H600" s="43" t="s">
        <v>3603</v>
      </c>
      <c r="I600" s="43" t="s">
        <v>3604</v>
      </c>
      <c r="J600" s="43" t="s">
        <v>1189</v>
      </c>
      <c r="K600" s="43" t="s">
        <v>3605</v>
      </c>
    </row>
    <row r="601" spans="3:11" ht="15" customHeight="1" x14ac:dyDescent="0.25">
      <c r="C601" s="44" t="s">
        <v>3606</v>
      </c>
      <c r="D601" s="43" t="s">
        <v>207</v>
      </c>
      <c r="F601" s="43" t="s">
        <v>3607</v>
      </c>
      <c r="G601" s="43">
        <v>14778</v>
      </c>
      <c r="H601" s="43" t="s">
        <v>3608</v>
      </c>
      <c r="I601" s="43" t="s">
        <v>3609</v>
      </c>
      <c r="J601" s="43" t="s">
        <v>3610</v>
      </c>
      <c r="K601" s="43" t="s">
        <v>3611</v>
      </c>
    </row>
    <row r="602" spans="3:11" ht="15" customHeight="1" x14ac:dyDescent="0.25">
      <c r="C602" s="44" t="s">
        <v>3613</v>
      </c>
      <c r="D602" s="43" t="s">
        <v>239</v>
      </c>
      <c r="F602" s="43" t="s">
        <v>3614</v>
      </c>
      <c r="G602" s="43">
        <v>14811</v>
      </c>
      <c r="H602" s="43" t="s">
        <v>3615</v>
      </c>
      <c r="I602" s="43" t="s">
        <v>3616</v>
      </c>
      <c r="J602" s="43" t="s">
        <v>3617</v>
      </c>
      <c r="K602" s="43" t="s">
        <v>3618</v>
      </c>
    </row>
    <row r="603" spans="3:11" ht="15" customHeight="1" x14ac:dyDescent="0.25">
      <c r="C603" s="44" t="s">
        <v>3619</v>
      </c>
      <c r="D603" s="43" t="s">
        <v>566</v>
      </c>
      <c r="F603" s="43" t="s">
        <v>3620</v>
      </c>
      <c r="G603" s="43">
        <v>606496</v>
      </c>
      <c r="H603" s="43" t="s">
        <v>3621</v>
      </c>
      <c r="I603" s="43" t="s">
        <v>3622</v>
      </c>
      <c r="J603" s="43" t="s">
        <v>1201</v>
      </c>
      <c r="K603" s="43" t="s">
        <v>3623</v>
      </c>
    </row>
    <row r="604" spans="3:11" ht="15" customHeight="1" x14ac:dyDescent="0.25">
      <c r="C604" s="44" t="s">
        <v>3624</v>
      </c>
      <c r="D604" s="43" t="s">
        <v>757</v>
      </c>
      <c r="F604" s="43" t="s">
        <v>3625</v>
      </c>
      <c r="G604" s="43">
        <v>56637</v>
      </c>
      <c r="H604" s="43" t="s">
        <v>3626</v>
      </c>
      <c r="I604" s="43" t="s">
        <v>3627</v>
      </c>
      <c r="J604" s="43" t="s">
        <v>1209</v>
      </c>
      <c r="K604" s="43" t="s">
        <v>3628</v>
      </c>
    </row>
    <row r="605" spans="3:11" ht="15" customHeight="1" x14ac:dyDescent="0.25">
      <c r="C605" s="44" t="s">
        <v>3629</v>
      </c>
      <c r="D605" s="43" t="s">
        <v>771</v>
      </c>
      <c r="F605" s="43" t="s">
        <v>3630</v>
      </c>
      <c r="G605" s="43">
        <v>14870</v>
      </c>
      <c r="H605" s="43" t="s">
        <v>3631</v>
      </c>
      <c r="I605" s="43" t="s">
        <v>3632</v>
      </c>
      <c r="J605" s="43" t="s">
        <v>3633</v>
      </c>
      <c r="K605" s="43" t="s">
        <v>3634</v>
      </c>
    </row>
    <row r="606" spans="3:11" ht="15" customHeight="1" x14ac:dyDescent="0.25">
      <c r="C606" s="44" t="s">
        <v>3635</v>
      </c>
      <c r="D606" s="43" t="s">
        <v>885</v>
      </c>
      <c r="F606" s="43" t="s">
        <v>3636</v>
      </c>
      <c r="G606" s="43">
        <v>15162</v>
      </c>
      <c r="H606" s="43" t="s">
        <v>3637</v>
      </c>
      <c r="I606" s="43" t="s">
        <v>3638</v>
      </c>
      <c r="J606" s="43" t="s">
        <v>1220</v>
      </c>
      <c r="K606" s="43" t="s">
        <v>3639</v>
      </c>
    </row>
    <row r="607" spans="3:11" ht="15" customHeight="1" x14ac:dyDescent="0.25">
      <c r="C607" s="44" t="s">
        <v>3640</v>
      </c>
      <c r="D607" s="43" t="s">
        <v>890</v>
      </c>
      <c r="F607" s="43" t="s">
        <v>3641</v>
      </c>
      <c r="G607" s="43">
        <v>15182</v>
      </c>
      <c r="H607" s="43" t="s">
        <v>3642</v>
      </c>
      <c r="I607" s="43" t="s">
        <v>3643</v>
      </c>
      <c r="J607" s="43" t="s">
        <v>1226</v>
      </c>
      <c r="K607" s="43" t="s">
        <v>3644</v>
      </c>
    </row>
    <row r="608" spans="3:11" ht="15" customHeight="1" x14ac:dyDescent="0.25">
      <c r="C608" s="44" t="s">
        <v>3645</v>
      </c>
      <c r="D608" s="43" t="s">
        <v>930</v>
      </c>
      <c r="F608" s="43" t="s">
        <v>3646</v>
      </c>
      <c r="G608" s="43">
        <v>15205</v>
      </c>
      <c r="H608" s="43" t="s">
        <v>3647</v>
      </c>
      <c r="I608" s="43" t="s">
        <v>3648</v>
      </c>
      <c r="J608" s="43" t="s">
        <v>3649</v>
      </c>
      <c r="K608" s="43" t="s">
        <v>3650</v>
      </c>
    </row>
    <row r="609" spans="3:11" ht="15" customHeight="1" x14ac:dyDescent="0.25">
      <c r="C609" s="44" t="s">
        <v>3651</v>
      </c>
      <c r="D609" s="43" t="s">
        <v>1005</v>
      </c>
      <c r="F609" s="43" t="s">
        <v>3652</v>
      </c>
      <c r="G609" s="43">
        <v>15248</v>
      </c>
      <c r="H609" s="43" t="s">
        <v>3653</v>
      </c>
      <c r="I609" s="43" t="s">
        <v>3654</v>
      </c>
      <c r="J609" s="43" t="s">
        <v>161</v>
      </c>
      <c r="K609" s="43" t="s">
        <v>3655</v>
      </c>
    </row>
    <row r="610" spans="3:11" ht="15" customHeight="1" x14ac:dyDescent="0.25">
      <c r="C610" s="44" t="s">
        <v>3656</v>
      </c>
      <c r="D610" s="43" t="s">
        <v>1225</v>
      </c>
      <c r="F610" s="43" t="s">
        <v>3657</v>
      </c>
      <c r="G610" s="43">
        <v>15251</v>
      </c>
      <c r="H610" s="43" t="s">
        <v>3658</v>
      </c>
      <c r="I610" s="43" t="s">
        <v>3659</v>
      </c>
      <c r="J610" s="43" t="s">
        <v>3660</v>
      </c>
      <c r="K610" s="43" t="s">
        <v>3661</v>
      </c>
    </row>
    <row r="611" spans="3:11" ht="15" customHeight="1" x14ac:dyDescent="0.25">
      <c r="C611" s="44" t="s">
        <v>3662</v>
      </c>
      <c r="D611" s="43" t="s">
        <v>1232</v>
      </c>
      <c r="F611" s="43" t="s">
        <v>3663</v>
      </c>
      <c r="G611" s="43">
        <v>15368</v>
      </c>
      <c r="H611" s="43" t="s">
        <v>3664</v>
      </c>
      <c r="I611" s="43" t="s">
        <v>3665</v>
      </c>
      <c r="J611" s="43" t="s">
        <v>1253</v>
      </c>
      <c r="K611" s="43" t="s">
        <v>3666</v>
      </c>
    </row>
    <row r="612" spans="3:11" ht="15" customHeight="1" x14ac:dyDescent="0.25">
      <c r="C612" s="44" t="s">
        <v>3667</v>
      </c>
      <c r="D612" s="43" t="s">
        <v>1724</v>
      </c>
      <c r="F612" s="43" t="s">
        <v>3668</v>
      </c>
      <c r="G612" s="43">
        <v>21410</v>
      </c>
      <c r="H612" s="43" t="s">
        <v>3669</v>
      </c>
      <c r="I612" s="43" t="s">
        <v>3670</v>
      </c>
      <c r="J612" s="43" t="s">
        <v>1260</v>
      </c>
      <c r="K612" s="43" t="s">
        <v>3671</v>
      </c>
    </row>
    <row r="613" spans="3:11" ht="15" customHeight="1" x14ac:dyDescent="0.25">
      <c r="C613" s="44" t="s">
        <v>3672</v>
      </c>
      <c r="D613" s="43" t="s">
        <v>1740</v>
      </c>
      <c r="F613" s="43" t="s">
        <v>3673</v>
      </c>
      <c r="G613" s="43">
        <v>15394</v>
      </c>
      <c r="H613" s="43" t="s">
        <v>3674</v>
      </c>
      <c r="I613" s="43" t="s">
        <v>3675</v>
      </c>
      <c r="J613" s="43" t="s">
        <v>1264</v>
      </c>
      <c r="K613" s="43" t="s">
        <v>3676</v>
      </c>
    </row>
    <row r="614" spans="3:11" ht="15" customHeight="1" x14ac:dyDescent="0.25">
      <c r="C614" s="44" t="s">
        <v>3677</v>
      </c>
      <c r="D614" s="43" t="s">
        <v>1790</v>
      </c>
      <c r="F614" s="43" t="s">
        <v>3678</v>
      </c>
      <c r="G614" s="43">
        <v>15395</v>
      </c>
      <c r="H614" s="43" t="s">
        <v>3679</v>
      </c>
      <c r="I614" s="43" t="s">
        <v>3680</v>
      </c>
      <c r="J614" s="43" t="s">
        <v>1271</v>
      </c>
      <c r="K614" s="43" t="s">
        <v>3681</v>
      </c>
    </row>
    <row r="615" spans="3:11" ht="15" customHeight="1" x14ac:dyDescent="0.25">
      <c r="C615" s="44" t="s">
        <v>3682</v>
      </c>
      <c r="D615" s="43" t="s">
        <v>1868</v>
      </c>
      <c r="F615" s="43" t="s">
        <v>3683</v>
      </c>
      <c r="G615" s="43">
        <v>15396</v>
      </c>
      <c r="H615" s="43" t="s">
        <v>3684</v>
      </c>
      <c r="I615" s="43" t="s">
        <v>3685</v>
      </c>
      <c r="J615" s="43" t="s">
        <v>1279</v>
      </c>
      <c r="K615" s="43" t="s">
        <v>3686</v>
      </c>
    </row>
    <row r="616" spans="3:11" ht="15" customHeight="1" x14ac:dyDescent="0.25">
      <c r="C616" s="44" t="s">
        <v>3687</v>
      </c>
      <c r="D616" s="43" t="s">
        <v>1981</v>
      </c>
      <c r="F616" s="43" t="s">
        <v>3688</v>
      </c>
      <c r="G616" s="43">
        <v>15398</v>
      </c>
      <c r="H616" s="43" t="s">
        <v>3689</v>
      </c>
      <c r="I616" s="43" t="s">
        <v>3690</v>
      </c>
      <c r="J616" s="43" t="s">
        <v>1287</v>
      </c>
      <c r="K616" s="43" t="s">
        <v>3691</v>
      </c>
    </row>
    <row r="617" spans="3:11" ht="15" customHeight="1" x14ac:dyDescent="0.25">
      <c r="C617" s="44" t="s">
        <v>3692</v>
      </c>
      <c r="D617" s="43" t="s">
        <v>1989</v>
      </c>
      <c r="F617" s="43" t="s">
        <v>3693</v>
      </c>
      <c r="G617" s="43">
        <v>15399</v>
      </c>
      <c r="H617" s="43" t="s">
        <v>3694</v>
      </c>
      <c r="I617" s="43" t="s">
        <v>3695</v>
      </c>
      <c r="J617" s="43" t="s">
        <v>1293</v>
      </c>
      <c r="K617" s="43" t="s">
        <v>3696</v>
      </c>
    </row>
    <row r="618" spans="3:11" ht="15" customHeight="1" x14ac:dyDescent="0.25">
      <c r="C618" s="44" t="s">
        <v>3697</v>
      </c>
      <c r="D618" s="43" t="s">
        <v>2013</v>
      </c>
      <c r="F618" s="43" t="s">
        <v>3698</v>
      </c>
      <c r="G618" s="43">
        <v>15401</v>
      </c>
      <c r="H618" s="43" t="s">
        <v>3699</v>
      </c>
      <c r="I618" s="43" t="s">
        <v>3700</v>
      </c>
      <c r="J618" s="43" t="s">
        <v>1299</v>
      </c>
      <c r="K618" s="43" t="s">
        <v>3701</v>
      </c>
    </row>
    <row r="619" spans="3:11" ht="15" customHeight="1" x14ac:dyDescent="0.25">
      <c r="C619" s="44" t="s">
        <v>3702</v>
      </c>
      <c r="D619" s="43" t="s">
        <v>2049</v>
      </c>
      <c r="F619" s="43" t="s">
        <v>3703</v>
      </c>
      <c r="G619" s="43">
        <v>15402</v>
      </c>
      <c r="H619" s="43" t="s">
        <v>3704</v>
      </c>
      <c r="I619" s="43" t="s">
        <v>3705</v>
      </c>
      <c r="J619" s="43" t="s">
        <v>1306</v>
      </c>
      <c r="K619" s="43" t="s">
        <v>3706</v>
      </c>
    </row>
    <row r="620" spans="3:11" ht="15" customHeight="1" x14ac:dyDescent="0.25">
      <c r="C620" s="44" t="s">
        <v>3707</v>
      </c>
      <c r="D620" s="43" t="s">
        <v>2077</v>
      </c>
      <c r="F620" s="43" t="s">
        <v>3708</v>
      </c>
      <c r="G620" s="43">
        <v>15403</v>
      </c>
      <c r="H620" s="43" t="s">
        <v>3709</v>
      </c>
      <c r="I620" s="43" t="s">
        <v>3710</v>
      </c>
      <c r="J620" s="43" t="s">
        <v>1312</v>
      </c>
      <c r="K620" s="43" t="s">
        <v>3711</v>
      </c>
    </row>
    <row r="621" spans="3:11" ht="15" customHeight="1" x14ac:dyDescent="0.25">
      <c r="C621" s="44" t="s">
        <v>3712</v>
      </c>
      <c r="D621" s="43" t="s">
        <v>2259</v>
      </c>
      <c r="F621" s="43" t="s">
        <v>3713</v>
      </c>
      <c r="G621" s="43">
        <v>15404</v>
      </c>
      <c r="H621" s="43" t="s">
        <v>3714</v>
      </c>
      <c r="I621" s="43" t="s">
        <v>3715</v>
      </c>
      <c r="J621" s="43" t="s">
        <v>1317</v>
      </c>
      <c r="K621" s="43" t="s">
        <v>3716</v>
      </c>
    </row>
    <row r="622" spans="3:11" ht="15" customHeight="1" x14ac:dyDescent="0.25">
      <c r="C622" s="44" t="s">
        <v>3717</v>
      </c>
      <c r="D622" s="43" t="s">
        <v>2347</v>
      </c>
      <c r="F622" s="43" t="s">
        <v>3718</v>
      </c>
      <c r="G622" s="43">
        <v>15407</v>
      </c>
      <c r="H622" s="43" t="s">
        <v>3719</v>
      </c>
      <c r="I622" s="43" t="s">
        <v>3720</v>
      </c>
      <c r="J622" s="43" t="s">
        <v>1328</v>
      </c>
      <c r="K622" s="43" t="s">
        <v>3721</v>
      </c>
    </row>
    <row r="623" spans="3:11" ht="15" customHeight="1" x14ac:dyDescent="0.25">
      <c r="C623" s="44" t="s">
        <v>3722</v>
      </c>
      <c r="D623" s="43" t="s">
        <v>2495</v>
      </c>
      <c r="F623" s="43" t="s">
        <v>3723</v>
      </c>
      <c r="G623" s="43">
        <v>103889</v>
      </c>
      <c r="H623" s="43" t="s">
        <v>3724</v>
      </c>
      <c r="I623" s="43" t="s">
        <v>3725</v>
      </c>
      <c r="J623" s="43" t="s">
        <v>1340</v>
      </c>
      <c r="K623" s="43" t="s">
        <v>3726</v>
      </c>
    </row>
    <row r="624" spans="3:11" ht="15" customHeight="1" x14ac:dyDescent="0.25">
      <c r="C624" s="44" t="s">
        <v>3727</v>
      </c>
      <c r="D624" s="43" t="s">
        <v>206</v>
      </c>
      <c r="F624" s="43" t="s">
        <v>3728</v>
      </c>
      <c r="G624" s="43">
        <v>15412</v>
      </c>
      <c r="H624" s="43" t="s">
        <v>3729</v>
      </c>
      <c r="I624" s="43" t="s">
        <v>3730</v>
      </c>
      <c r="J624" s="43" t="s">
        <v>1348</v>
      </c>
      <c r="K624" s="43" t="s">
        <v>3731</v>
      </c>
    </row>
    <row r="625" spans="3:11" ht="15" customHeight="1" x14ac:dyDescent="0.25">
      <c r="C625" s="44" t="s">
        <v>3732</v>
      </c>
      <c r="D625" s="43" t="s">
        <v>207</v>
      </c>
      <c r="F625" s="43" t="s">
        <v>3733</v>
      </c>
      <c r="G625" s="43">
        <v>15413</v>
      </c>
      <c r="H625" s="43" t="s">
        <v>3734</v>
      </c>
      <c r="I625" s="43" t="s">
        <v>3735</v>
      </c>
      <c r="J625" s="43" t="s">
        <v>1355</v>
      </c>
      <c r="K625" s="43" t="s">
        <v>3736</v>
      </c>
    </row>
    <row r="626" spans="3:11" ht="15" customHeight="1" x14ac:dyDescent="0.25">
      <c r="C626" s="44" t="s">
        <v>3738</v>
      </c>
      <c r="D626" s="43" t="s">
        <v>111</v>
      </c>
      <c r="F626" s="43" t="s">
        <v>3739</v>
      </c>
      <c r="G626" s="43">
        <v>15414</v>
      </c>
      <c r="H626" s="43" t="s">
        <v>3740</v>
      </c>
      <c r="I626" s="43" t="s">
        <v>3741</v>
      </c>
      <c r="J626" s="43" t="s">
        <v>1362</v>
      </c>
      <c r="K626" s="43" t="s">
        <v>3742</v>
      </c>
    </row>
    <row r="627" spans="3:11" ht="15" customHeight="1" x14ac:dyDescent="0.25">
      <c r="C627" s="44" t="s">
        <v>3743</v>
      </c>
      <c r="D627" s="43" t="s">
        <v>789</v>
      </c>
      <c r="F627" s="43" t="s">
        <v>3744</v>
      </c>
      <c r="G627" s="43">
        <v>15415</v>
      </c>
      <c r="H627" s="43" t="s">
        <v>3745</v>
      </c>
      <c r="I627" s="43" t="s">
        <v>3746</v>
      </c>
      <c r="J627" s="43" t="s">
        <v>1370</v>
      </c>
      <c r="K627" s="43" t="s">
        <v>3747</v>
      </c>
    </row>
    <row r="628" spans="3:11" ht="15" customHeight="1" x14ac:dyDescent="0.25">
      <c r="C628" s="44" t="s">
        <v>3748</v>
      </c>
      <c r="D628" s="43" t="s">
        <v>916</v>
      </c>
      <c r="F628" s="43" t="s">
        <v>3749</v>
      </c>
      <c r="G628" s="43">
        <v>15416</v>
      </c>
      <c r="H628" s="43" t="s">
        <v>3750</v>
      </c>
      <c r="I628" s="43" t="s">
        <v>3751</v>
      </c>
      <c r="J628" s="43" t="s">
        <v>1378</v>
      </c>
      <c r="K628" s="43" t="s">
        <v>3752</v>
      </c>
    </row>
    <row r="629" spans="3:11" ht="15" customHeight="1" x14ac:dyDescent="0.25">
      <c r="C629" s="44" t="s">
        <v>3753</v>
      </c>
      <c r="D629" s="43" t="s">
        <v>922</v>
      </c>
      <c r="F629" s="43" t="s">
        <v>3754</v>
      </c>
      <c r="G629" s="43">
        <v>15417</v>
      </c>
      <c r="H629" s="43" t="s">
        <v>3755</v>
      </c>
      <c r="I629" s="43" t="s">
        <v>3756</v>
      </c>
      <c r="J629" s="43" t="s">
        <v>3757</v>
      </c>
      <c r="K629" s="43" t="s">
        <v>3758</v>
      </c>
    </row>
    <row r="630" spans="3:11" ht="15" customHeight="1" x14ac:dyDescent="0.25">
      <c r="C630" s="44" t="s">
        <v>3759</v>
      </c>
      <c r="D630" s="43" t="s">
        <v>998</v>
      </c>
      <c r="F630" s="43" t="s">
        <v>3760</v>
      </c>
      <c r="G630" s="43">
        <v>15425</v>
      </c>
      <c r="H630" s="43" t="s">
        <v>3761</v>
      </c>
      <c r="I630" s="43" t="s">
        <v>3762</v>
      </c>
      <c r="J630" s="43" t="s">
        <v>3763</v>
      </c>
      <c r="K630" s="43" t="s">
        <v>3764</v>
      </c>
    </row>
    <row r="631" spans="3:11" ht="15" customHeight="1" x14ac:dyDescent="0.25">
      <c r="C631" s="44" t="s">
        <v>3765</v>
      </c>
      <c r="D631" s="43" t="s">
        <v>1131</v>
      </c>
      <c r="F631" s="43" t="s">
        <v>3766</v>
      </c>
      <c r="G631" s="43">
        <v>15426</v>
      </c>
      <c r="H631" s="43" t="s">
        <v>3767</v>
      </c>
      <c r="I631" s="43" t="s">
        <v>3768</v>
      </c>
      <c r="J631" s="43" t="s">
        <v>1386</v>
      </c>
      <c r="K631" s="43" t="s">
        <v>3769</v>
      </c>
    </row>
    <row r="632" spans="3:11" ht="15" customHeight="1" x14ac:dyDescent="0.25">
      <c r="C632" s="44" t="s">
        <v>3770</v>
      </c>
      <c r="D632" s="43" t="s">
        <v>1750</v>
      </c>
      <c r="F632" s="43" t="s">
        <v>3771</v>
      </c>
      <c r="G632" s="43">
        <v>15430</v>
      </c>
      <c r="H632" s="43" t="s">
        <v>3772</v>
      </c>
      <c r="I632" s="43" t="s">
        <v>3773</v>
      </c>
      <c r="J632" s="43" t="s">
        <v>1394</v>
      </c>
      <c r="K632" s="43" t="s">
        <v>3774</v>
      </c>
    </row>
    <row r="633" spans="3:11" ht="15" customHeight="1" x14ac:dyDescent="0.25">
      <c r="C633" s="44" t="s">
        <v>3775</v>
      </c>
      <c r="D633" s="43" t="s">
        <v>1756</v>
      </c>
      <c r="F633" s="43" t="s">
        <v>3776</v>
      </c>
      <c r="G633" s="43">
        <v>15431</v>
      </c>
      <c r="H633" s="43" t="s">
        <v>3777</v>
      </c>
      <c r="I633" s="43" t="s">
        <v>3778</v>
      </c>
      <c r="J633" s="43" t="s">
        <v>1402</v>
      </c>
      <c r="K633" s="43" t="s">
        <v>3779</v>
      </c>
    </row>
    <row r="634" spans="3:11" ht="15" customHeight="1" x14ac:dyDescent="0.25">
      <c r="C634" s="44" t="s">
        <v>3780</v>
      </c>
      <c r="D634" s="43" t="s">
        <v>1874</v>
      </c>
      <c r="F634" s="43" t="s">
        <v>3781</v>
      </c>
      <c r="G634" s="43">
        <v>15434</v>
      </c>
      <c r="H634" s="43" t="s">
        <v>3782</v>
      </c>
      <c r="I634" s="43" t="s">
        <v>3783</v>
      </c>
      <c r="J634" s="43" t="s">
        <v>1416</v>
      </c>
      <c r="K634" s="43" t="s">
        <v>3784</v>
      </c>
    </row>
    <row r="635" spans="3:11" ht="15" customHeight="1" x14ac:dyDescent="0.25">
      <c r="C635" s="44" t="s">
        <v>3785</v>
      </c>
      <c r="D635" s="43" t="s">
        <v>1941</v>
      </c>
      <c r="F635" s="43" t="s">
        <v>3786</v>
      </c>
      <c r="G635" s="43">
        <v>15438</v>
      </c>
      <c r="H635" s="43" t="s">
        <v>3772</v>
      </c>
      <c r="I635" s="43" t="s">
        <v>3787</v>
      </c>
      <c r="J635" s="43" t="s">
        <v>3788</v>
      </c>
      <c r="K635" s="43" t="s">
        <v>3789</v>
      </c>
    </row>
    <row r="636" spans="3:11" ht="15" customHeight="1" x14ac:dyDescent="0.25">
      <c r="C636" s="44" t="s">
        <v>3790</v>
      </c>
      <c r="D636" s="43" t="s">
        <v>2025</v>
      </c>
      <c r="F636" s="43" t="s">
        <v>3791</v>
      </c>
      <c r="G636" s="43">
        <v>15461</v>
      </c>
      <c r="H636" s="43" t="s">
        <v>3792</v>
      </c>
      <c r="I636" s="43" t="s">
        <v>3793</v>
      </c>
      <c r="J636" s="43" t="s">
        <v>3794</v>
      </c>
      <c r="K636" s="43" t="s">
        <v>3795</v>
      </c>
    </row>
    <row r="637" spans="3:11" ht="15" customHeight="1" x14ac:dyDescent="0.25">
      <c r="C637" s="44" t="s">
        <v>3796</v>
      </c>
      <c r="D637" s="43" t="s">
        <v>2085</v>
      </c>
      <c r="F637" s="43" t="s">
        <v>3797</v>
      </c>
      <c r="G637" s="43">
        <v>12123</v>
      </c>
      <c r="H637" s="43" t="s">
        <v>3798</v>
      </c>
      <c r="I637" s="43" t="s">
        <v>3799</v>
      </c>
      <c r="J637" s="43" t="s">
        <v>1432</v>
      </c>
      <c r="K637" s="43" t="s">
        <v>3800</v>
      </c>
    </row>
    <row r="638" spans="3:11" ht="15" customHeight="1" x14ac:dyDescent="0.25">
      <c r="C638" s="44" t="s">
        <v>3801</v>
      </c>
      <c r="D638" s="43" t="s">
        <v>2192</v>
      </c>
      <c r="F638" s="43" t="s">
        <v>3802</v>
      </c>
      <c r="G638" s="43">
        <v>195646</v>
      </c>
      <c r="H638" s="43" t="s">
        <v>3803</v>
      </c>
      <c r="I638" s="43" t="s">
        <v>3804</v>
      </c>
      <c r="J638" s="43" t="s">
        <v>1439</v>
      </c>
      <c r="K638" s="43" t="s">
        <v>3805</v>
      </c>
    </row>
    <row r="639" spans="3:11" ht="15" customHeight="1" x14ac:dyDescent="0.25">
      <c r="C639" s="44" t="s">
        <v>3806</v>
      </c>
      <c r="D639" s="43" t="s">
        <v>2198</v>
      </c>
      <c r="F639" s="43" t="s">
        <v>3807</v>
      </c>
      <c r="G639" s="43">
        <v>193740</v>
      </c>
      <c r="H639" s="43" t="s">
        <v>3808</v>
      </c>
      <c r="I639" s="43" t="s">
        <v>3809</v>
      </c>
      <c r="J639" s="43" t="s">
        <v>3810</v>
      </c>
      <c r="K639" s="43" t="s">
        <v>3811</v>
      </c>
    </row>
    <row r="640" spans="3:11" ht="15" customHeight="1" x14ac:dyDescent="0.25">
      <c r="C640" s="44" t="s">
        <v>3812</v>
      </c>
      <c r="D640" s="43" t="s">
        <v>855</v>
      </c>
      <c r="F640" s="43" t="s">
        <v>3813</v>
      </c>
      <c r="G640" s="43">
        <v>15510</v>
      </c>
      <c r="H640" s="43" t="s">
        <v>3814</v>
      </c>
      <c r="I640" s="43" t="s">
        <v>3815</v>
      </c>
      <c r="J640" s="43" t="s">
        <v>3816</v>
      </c>
      <c r="K640" s="43" t="s">
        <v>3817</v>
      </c>
    </row>
    <row r="641" spans="3:11" ht="15" customHeight="1" x14ac:dyDescent="0.25">
      <c r="C641" s="44" t="s">
        <v>3818</v>
      </c>
      <c r="D641" s="43" t="s">
        <v>2276</v>
      </c>
      <c r="F641" s="43" t="s">
        <v>3819</v>
      </c>
      <c r="G641" s="43">
        <v>50723</v>
      </c>
      <c r="H641" s="43" t="s">
        <v>3820</v>
      </c>
      <c r="I641" s="43" t="s">
        <v>3821</v>
      </c>
      <c r="J641" s="43" t="s">
        <v>3822</v>
      </c>
      <c r="K641" s="43" t="s">
        <v>3823</v>
      </c>
    </row>
    <row r="642" spans="3:11" ht="15" customHeight="1" x14ac:dyDescent="0.25">
      <c r="C642" s="44" t="s">
        <v>3824</v>
      </c>
      <c r="D642" s="43" t="s">
        <v>2370</v>
      </c>
      <c r="F642" s="43" t="s">
        <v>3825</v>
      </c>
      <c r="G642" s="43">
        <v>15902</v>
      </c>
      <c r="H642" s="43" t="s">
        <v>3826</v>
      </c>
      <c r="I642" s="43" t="s">
        <v>3827</v>
      </c>
      <c r="J642" s="43" t="s">
        <v>3828</v>
      </c>
      <c r="K642" s="43" t="s">
        <v>3829</v>
      </c>
    </row>
    <row r="643" spans="3:11" ht="15" customHeight="1" x14ac:dyDescent="0.25">
      <c r="C643" s="44" t="s">
        <v>3830</v>
      </c>
      <c r="D643" s="43" t="s">
        <v>2435</v>
      </c>
      <c r="F643" s="43" t="s">
        <v>3831</v>
      </c>
      <c r="G643" s="43">
        <v>16002</v>
      </c>
      <c r="H643" s="43" t="s">
        <v>3832</v>
      </c>
      <c r="I643" s="43" t="s">
        <v>3833</v>
      </c>
      <c r="J643" s="43" t="s">
        <v>3834</v>
      </c>
      <c r="K643" s="43" t="s">
        <v>3835</v>
      </c>
    </row>
    <row r="644" spans="3:11" ht="15" customHeight="1" x14ac:dyDescent="0.25">
      <c r="C644" s="44" t="s">
        <v>3836</v>
      </c>
      <c r="D644" s="43" t="s">
        <v>2097</v>
      </c>
      <c r="F644" s="43" t="s">
        <v>3837</v>
      </c>
      <c r="G644" s="43">
        <v>319765</v>
      </c>
      <c r="H644" s="43" t="s">
        <v>3838</v>
      </c>
      <c r="I644" s="43" t="s">
        <v>3839</v>
      </c>
      <c r="J644" s="43" t="s">
        <v>1567</v>
      </c>
      <c r="K644" s="43" t="s">
        <v>3840</v>
      </c>
    </row>
    <row r="645" spans="3:11" ht="15" customHeight="1" x14ac:dyDescent="0.25">
      <c r="C645" s="44" t="s">
        <v>3841</v>
      </c>
      <c r="D645" s="43" t="s">
        <v>1985</v>
      </c>
      <c r="F645" s="43" t="s">
        <v>3842</v>
      </c>
      <c r="G645" s="43">
        <v>16009</v>
      </c>
      <c r="H645" s="43" t="s">
        <v>3843</v>
      </c>
      <c r="I645" s="43" t="s">
        <v>3844</v>
      </c>
      <c r="J645" s="43" t="s">
        <v>3845</v>
      </c>
      <c r="K645" s="43" t="s">
        <v>3846</v>
      </c>
    </row>
    <row r="646" spans="3:11" ht="15" customHeight="1" x14ac:dyDescent="0.25">
      <c r="C646" s="44" t="s">
        <v>3847</v>
      </c>
      <c r="D646" s="43" t="s">
        <v>2703</v>
      </c>
      <c r="F646" s="43" t="s">
        <v>3848</v>
      </c>
      <c r="G646" s="43">
        <v>16154</v>
      </c>
      <c r="H646" s="43" t="s">
        <v>3849</v>
      </c>
      <c r="I646" s="43" t="s">
        <v>3850</v>
      </c>
      <c r="J646" s="43" t="s">
        <v>1573</v>
      </c>
      <c r="K646" s="43" t="s">
        <v>3851</v>
      </c>
    </row>
    <row r="647" spans="3:11" ht="15" customHeight="1" x14ac:dyDescent="0.25">
      <c r="C647" s="44" t="s">
        <v>3852</v>
      </c>
      <c r="D647" s="43" t="s">
        <v>2782</v>
      </c>
      <c r="F647" s="43" t="s">
        <v>3853</v>
      </c>
      <c r="G647" s="43">
        <v>16156</v>
      </c>
      <c r="H647" s="43" t="s">
        <v>3854</v>
      </c>
      <c r="I647" s="43" t="s">
        <v>3855</v>
      </c>
      <c r="J647" s="43" t="s">
        <v>3856</v>
      </c>
      <c r="K647" s="43" t="s">
        <v>3857</v>
      </c>
    </row>
    <row r="648" spans="3:11" ht="15" customHeight="1" x14ac:dyDescent="0.25">
      <c r="C648" s="44" t="s">
        <v>3858</v>
      </c>
      <c r="D648" s="43" t="s">
        <v>206</v>
      </c>
      <c r="F648" s="43" t="s">
        <v>3859</v>
      </c>
      <c r="G648" s="43">
        <v>16163</v>
      </c>
      <c r="H648" s="43" t="s">
        <v>3860</v>
      </c>
      <c r="I648" s="43" t="s">
        <v>3861</v>
      </c>
      <c r="J648" s="43" t="s">
        <v>1592</v>
      </c>
      <c r="K648" s="43" t="s">
        <v>3862</v>
      </c>
    </row>
    <row r="649" spans="3:11" ht="15" customHeight="1" x14ac:dyDescent="0.25">
      <c r="C649" s="44" t="s">
        <v>3863</v>
      </c>
      <c r="D649" s="43" t="s">
        <v>207</v>
      </c>
      <c r="F649" s="43" t="s">
        <v>3864</v>
      </c>
      <c r="G649" s="43">
        <v>16164</v>
      </c>
      <c r="H649" s="43" t="s">
        <v>3865</v>
      </c>
      <c r="I649" s="43" t="s">
        <v>3866</v>
      </c>
      <c r="J649" s="43" t="s">
        <v>1598</v>
      </c>
      <c r="K649" s="43" t="s">
        <v>3867</v>
      </c>
    </row>
    <row r="650" spans="3:11" ht="15" customHeight="1" x14ac:dyDescent="0.25">
      <c r="C650" s="44" t="s">
        <v>3869</v>
      </c>
      <c r="D650" s="43" t="s">
        <v>2850</v>
      </c>
      <c r="F650" s="43" t="s">
        <v>3870</v>
      </c>
      <c r="G650" s="43">
        <v>16172</v>
      </c>
      <c r="H650" s="43" t="s">
        <v>3871</v>
      </c>
      <c r="I650" s="43" t="s">
        <v>3872</v>
      </c>
      <c r="J650" s="43" t="s">
        <v>1620</v>
      </c>
      <c r="K650" s="43" t="s">
        <v>3873</v>
      </c>
    </row>
    <row r="651" spans="3:11" ht="15" customHeight="1" x14ac:dyDescent="0.25">
      <c r="C651" s="44" t="s">
        <v>3874</v>
      </c>
      <c r="D651" s="43" t="s">
        <v>2882</v>
      </c>
      <c r="F651" s="43" t="s">
        <v>3875</v>
      </c>
      <c r="G651" s="43">
        <v>16173</v>
      </c>
      <c r="H651" s="43" t="s">
        <v>3876</v>
      </c>
      <c r="I651" s="43" t="s">
        <v>3877</v>
      </c>
      <c r="J651" s="43" t="s">
        <v>3878</v>
      </c>
      <c r="K651" s="43" t="s">
        <v>3879</v>
      </c>
    </row>
    <row r="652" spans="3:11" ht="15" customHeight="1" x14ac:dyDescent="0.25">
      <c r="C652" s="44" t="s">
        <v>3880</v>
      </c>
      <c r="D652" s="43" t="s">
        <v>2998</v>
      </c>
      <c r="F652" s="43" t="s">
        <v>3881</v>
      </c>
      <c r="G652" s="43">
        <v>16177</v>
      </c>
      <c r="H652" s="43" t="s">
        <v>3882</v>
      </c>
      <c r="I652" s="43" t="s">
        <v>3883</v>
      </c>
      <c r="J652" s="43" t="s">
        <v>3884</v>
      </c>
      <c r="K652" s="43" t="s">
        <v>3885</v>
      </c>
    </row>
    <row r="653" spans="3:11" ht="15" customHeight="1" x14ac:dyDescent="0.25">
      <c r="C653" s="44" t="s">
        <v>3886</v>
      </c>
      <c r="D653" s="43" t="s">
        <v>3004</v>
      </c>
      <c r="F653" s="43" t="s">
        <v>3887</v>
      </c>
      <c r="G653" s="43">
        <v>16190</v>
      </c>
      <c r="H653" s="43" t="s">
        <v>3888</v>
      </c>
      <c r="I653" s="43" t="s">
        <v>3889</v>
      </c>
      <c r="J653" s="43" t="s">
        <v>3890</v>
      </c>
      <c r="K653" s="43" t="s">
        <v>3891</v>
      </c>
    </row>
    <row r="654" spans="3:11" ht="15" customHeight="1" x14ac:dyDescent="0.25">
      <c r="C654" s="44" t="s">
        <v>3892</v>
      </c>
      <c r="D654" s="43" t="s">
        <v>3071</v>
      </c>
      <c r="F654" s="43" t="s">
        <v>3893</v>
      </c>
      <c r="G654" s="43">
        <v>16194</v>
      </c>
      <c r="H654" s="43" t="s">
        <v>3894</v>
      </c>
      <c r="I654" s="43" t="s">
        <v>3895</v>
      </c>
      <c r="J654" s="43" t="s">
        <v>3896</v>
      </c>
      <c r="K654" s="43" t="s">
        <v>3897</v>
      </c>
    </row>
    <row r="655" spans="3:11" ht="15" customHeight="1" x14ac:dyDescent="0.25">
      <c r="C655" s="44" t="s">
        <v>3898</v>
      </c>
      <c r="D655" s="43" t="s">
        <v>3110</v>
      </c>
      <c r="F655" s="43" t="s">
        <v>3899</v>
      </c>
      <c r="G655" s="43">
        <v>16195</v>
      </c>
      <c r="H655" s="43" t="s">
        <v>3900</v>
      </c>
      <c r="I655" s="43" t="s">
        <v>3901</v>
      </c>
      <c r="J655" s="43" t="s">
        <v>3902</v>
      </c>
      <c r="K655" s="43" t="s">
        <v>3903</v>
      </c>
    </row>
    <row r="656" spans="3:11" ht="15" customHeight="1" x14ac:dyDescent="0.25">
      <c r="C656" s="44" t="s">
        <v>3904</v>
      </c>
      <c r="D656" s="43" t="s">
        <v>3116</v>
      </c>
      <c r="F656" s="43" t="s">
        <v>3905</v>
      </c>
      <c r="G656" s="43">
        <v>16196</v>
      </c>
      <c r="H656" s="43" t="s">
        <v>3906</v>
      </c>
      <c r="I656" s="43" t="s">
        <v>3907</v>
      </c>
      <c r="J656" s="43" t="s">
        <v>1648</v>
      </c>
      <c r="K656" s="43" t="s">
        <v>3908</v>
      </c>
    </row>
    <row r="657" spans="3:11" ht="15" customHeight="1" x14ac:dyDescent="0.25">
      <c r="C657" s="44" t="s">
        <v>3909</v>
      </c>
      <c r="D657" s="43" t="s">
        <v>3155</v>
      </c>
      <c r="F657" s="43" t="s">
        <v>3910</v>
      </c>
      <c r="G657" s="43">
        <v>16199</v>
      </c>
      <c r="H657" s="43" t="s">
        <v>3911</v>
      </c>
      <c r="I657" s="43" t="s">
        <v>3912</v>
      </c>
      <c r="J657" s="43" t="s">
        <v>3913</v>
      </c>
      <c r="K657" s="43" t="s">
        <v>3914</v>
      </c>
    </row>
    <row r="658" spans="3:11" ht="15" customHeight="1" x14ac:dyDescent="0.25">
      <c r="C658" s="44" t="s">
        <v>3915</v>
      </c>
      <c r="D658" s="43" t="s">
        <v>3161</v>
      </c>
      <c r="F658" s="43" t="s">
        <v>3916</v>
      </c>
      <c r="G658" s="43">
        <v>16322</v>
      </c>
      <c r="H658" s="43" t="s">
        <v>3917</v>
      </c>
      <c r="I658" s="43" t="s">
        <v>3918</v>
      </c>
      <c r="J658" s="43" t="s">
        <v>3919</v>
      </c>
      <c r="K658" s="43" t="s">
        <v>3920</v>
      </c>
    </row>
    <row r="659" spans="3:11" ht="15" customHeight="1" x14ac:dyDescent="0.25">
      <c r="C659" s="44" t="s">
        <v>3921</v>
      </c>
      <c r="D659" s="43" t="s">
        <v>3227</v>
      </c>
      <c r="F659" s="43" t="s">
        <v>3922</v>
      </c>
      <c r="G659" s="43">
        <v>231070</v>
      </c>
      <c r="H659" s="43" t="s">
        <v>3923</v>
      </c>
      <c r="I659" s="43" t="s">
        <v>3924</v>
      </c>
      <c r="J659" s="43" t="s">
        <v>1672</v>
      </c>
      <c r="K659" s="43" t="s">
        <v>3925</v>
      </c>
    </row>
    <row r="660" spans="3:11" ht="15" customHeight="1" x14ac:dyDescent="0.25">
      <c r="C660" s="44" t="s">
        <v>3926</v>
      </c>
      <c r="D660" s="43" t="s">
        <v>3632</v>
      </c>
      <c r="F660" s="43" t="s">
        <v>3927</v>
      </c>
      <c r="G660" s="43">
        <v>16179</v>
      </c>
      <c r="H660" s="43" t="s">
        <v>3928</v>
      </c>
      <c r="I660" s="43" t="s">
        <v>3929</v>
      </c>
      <c r="J660" s="43" t="s">
        <v>1679</v>
      </c>
      <c r="K660" s="43" t="s">
        <v>3930</v>
      </c>
    </row>
    <row r="661" spans="3:11" ht="15" customHeight="1" x14ac:dyDescent="0.25">
      <c r="C661" s="44" t="s">
        <v>3931</v>
      </c>
      <c r="D661" s="43" t="s">
        <v>3654</v>
      </c>
      <c r="F661" s="43" t="s">
        <v>3932</v>
      </c>
      <c r="G661" s="43">
        <v>108960</v>
      </c>
      <c r="H661" s="43" t="s">
        <v>3933</v>
      </c>
      <c r="I661" s="43" t="s">
        <v>3934</v>
      </c>
      <c r="J661" s="43" t="s">
        <v>1685</v>
      </c>
      <c r="K661" s="43" t="s">
        <v>3935</v>
      </c>
    </row>
    <row r="662" spans="3:11" ht="15" customHeight="1" x14ac:dyDescent="0.25">
      <c r="C662" s="44" t="s">
        <v>3936</v>
      </c>
      <c r="D662" s="43" t="s">
        <v>3937</v>
      </c>
      <c r="F662" s="43" t="s">
        <v>3939</v>
      </c>
      <c r="G662" s="43">
        <v>16362</v>
      </c>
      <c r="H662" s="43" t="s">
        <v>3940</v>
      </c>
      <c r="I662" s="43" t="s">
        <v>3941</v>
      </c>
      <c r="J662" s="43" t="s">
        <v>1691</v>
      </c>
      <c r="K662" s="43" t="s">
        <v>3942</v>
      </c>
    </row>
    <row r="663" spans="3:11" ht="15" customHeight="1" x14ac:dyDescent="0.25">
      <c r="C663" s="44" t="s">
        <v>3943</v>
      </c>
      <c r="D663" s="43" t="s">
        <v>3944</v>
      </c>
      <c r="F663" s="43" t="s">
        <v>3946</v>
      </c>
      <c r="G663" s="43">
        <v>54131</v>
      </c>
      <c r="H663" s="43" t="s">
        <v>3947</v>
      </c>
      <c r="I663" s="43" t="s">
        <v>3948</v>
      </c>
      <c r="J663" s="43" t="s">
        <v>1697</v>
      </c>
      <c r="K663" s="43" t="s">
        <v>3949</v>
      </c>
    </row>
    <row r="664" spans="3:11" ht="15" customHeight="1" x14ac:dyDescent="0.25">
      <c r="C664" s="44" t="s">
        <v>3950</v>
      </c>
      <c r="D664" s="43" t="s">
        <v>3951</v>
      </c>
      <c r="F664" s="43" t="s">
        <v>3953</v>
      </c>
      <c r="G664" s="43">
        <v>16364</v>
      </c>
      <c r="H664" s="43" t="s">
        <v>3954</v>
      </c>
      <c r="I664" s="43" t="s">
        <v>3955</v>
      </c>
      <c r="J664" s="43" t="s">
        <v>1704</v>
      </c>
      <c r="K664" s="43" t="s">
        <v>3956</v>
      </c>
    </row>
    <row r="665" spans="3:11" ht="15" customHeight="1" x14ac:dyDescent="0.25">
      <c r="C665" s="44" t="s">
        <v>3957</v>
      </c>
      <c r="D665" s="43" t="s">
        <v>3958</v>
      </c>
      <c r="F665" s="43" t="s">
        <v>3960</v>
      </c>
      <c r="G665" s="43">
        <v>15900</v>
      </c>
      <c r="H665" s="43" t="s">
        <v>3961</v>
      </c>
      <c r="I665" s="43" t="s">
        <v>3962</v>
      </c>
      <c r="J665" s="43" t="s">
        <v>1711</v>
      </c>
      <c r="K665" s="43" t="s">
        <v>3963</v>
      </c>
    </row>
    <row r="666" spans="3:11" ht="15" customHeight="1" x14ac:dyDescent="0.25">
      <c r="C666" s="44" t="s">
        <v>3964</v>
      </c>
      <c r="D666" s="43" t="s">
        <v>3965</v>
      </c>
      <c r="F666" s="43" t="s">
        <v>3967</v>
      </c>
      <c r="G666" s="43">
        <v>104360</v>
      </c>
      <c r="H666" s="43" t="s">
        <v>3968</v>
      </c>
      <c r="I666" s="43" t="s">
        <v>3969</v>
      </c>
      <c r="J666" s="43" t="s">
        <v>3970</v>
      </c>
      <c r="K666" s="43" t="s">
        <v>3971</v>
      </c>
    </row>
    <row r="667" spans="3:11" ht="15" customHeight="1" x14ac:dyDescent="0.25">
      <c r="C667" s="44" t="s">
        <v>3972</v>
      </c>
      <c r="D667" s="43" t="s">
        <v>3973</v>
      </c>
      <c r="F667" s="43" t="s">
        <v>3975</v>
      </c>
      <c r="G667" s="43">
        <v>16449</v>
      </c>
      <c r="H667" s="43" t="s">
        <v>3976</v>
      </c>
      <c r="I667" s="43" t="s">
        <v>3977</v>
      </c>
      <c r="J667" s="43" t="s">
        <v>1725</v>
      </c>
      <c r="K667" s="43" t="s">
        <v>3978</v>
      </c>
    </row>
    <row r="668" spans="3:11" ht="15" customHeight="1" x14ac:dyDescent="0.25">
      <c r="C668" s="44" t="s">
        <v>3979</v>
      </c>
      <c r="D668" s="43" t="s">
        <v>3980</v>
      </c>
      <c r="F668" s="43" t="s">
        <v>3982</v>
      </c>
      <c r="G668" s="43">
        <v>16476</v>
      </c>
      <c r="H668" s="43" t="s">
        <v>3983</v>
      </c>
      <c r="I668" s="43" t="s">
        <v>3984</v>
      </c>
      <c r="J668" s="43" t="s">
        <v>3985</v>
      </c>
      <c r="K668" s="43" t="s">
        <v>3986</v>
      </c>
    </row>
    <row r="669" spans="3:11" ht="15" customHeight="1" x14ac:dyDescent="0.25">
      <c r="C669" s="44" t="s">
        <v>3987</v>
      </c>
      <c r="D669" s="43" t="s">
        <v>3988</v>
      </c>
      <c r="F669" s="43" t="s">
        <v>3990</v>
      </c>
      <c r="G669" s="43">
        <v>16477</v>
      </c>
      <c r="H669" s="43" t="s">
        <v>3991</v>
      </c>
      <c r="I669" s="43" t="s">
        <v>3992</v>
      </c>
      <c r="J669" s="43" t="s">
        <v>3993</v>
      </c>
      <c r="K669" s="43" t="s">
        <v>3994</v>
      </c>
    </row>
    <row r="670" spans="3:11" ht="15" customHeight="1" x14ac:dyDescent="0.25">
      <c r="C670" s="44" t="s">
        <v>3995</v>
      </c>
      <c r="D670" s="43" t="s">
        <v>3996</v>
      </c>
      <c r="F670" s="43" t="s">
        <v>3998</v>
      </c>
      <c r="G670" s="43">
        <v>14534</v>
      </c>
      <c r="H670" s="43" t="s">
        <v>3999</v>
      </c>
      <c r="I670" s="43" t="s">
        <v>4000</v>
      </c>
      <c r="J670" s="43" t="s">
        <v>1741</v>
      </c>
      <c r="K670" s="43" t="s">
        <v>4001</v>
      </c>
    </row>
    <row r="671" spans="3:11" ht="15" customHeight="1" x14ac:dyDescent="0.25">
      <c r="C671" s="44" t="s">
        <v>4002</v>
      </c>
      <c r="D671" s="43" t="s">
        <v>4003</v>
      </c>
      <c r="F671" s="43" t="s">
        <v>4005</v>
      </c>
      <c r="G671" s="43">
        <v>16600</v>
      </c>
      <c r="H671" s="43" t="s">
        <v>4006</v>
      </c>
      <c r="I671" s="43" t="s">
        <v>4007</v>
      </c>
      <c r="J671" s="43" t="s">
        <v>1746</v>
      </c>
      <c r="K671" s="43" t="s">
        <v>4008</v>
      </c>
    </row>
    <row r="672" spans="3:11" ht="15" customHeight="1" x14ac:dyDescent="0.25">
      <c r="C672" s="44" t="s">
        <v>4009</v>
      </c>
      <c r="D672" s="43" t="s">
        <v>206</v>
      </c>
      <c r="F672" s="43" t="s">
        <v>4010</v>
      </c>
      <c r="G672" s="43">
        <v>16669</v>
      </c>
      <c r="H672" s="43" t="s">
        <v>4011</v>
      </c>
      <c r="I672" s="43" t="s">
        <v>4012</v>
      </c>
      <c r="J672" s="43" t="s">
        <v>1751</v>
      </c>
      <c r="K672" s="43" t="s">
        <v>4013</v>
      </c>
    </row>
    <row r="673" spans="3:11" ht="15" customHeight="1" x14ac:dyDescent="0.25">
      <c r="C673" s="44" t="s">
        <v>4014</v>
      </c>
      <c r="D673" s="43" t="s">
        <v>207</v>
      </c>
      <c r="F673" s="43" t="s">
        <v>4015</v>
      </c>
      <c r="G673" s="43">
        <v>110310</v>
      </c>
      <c r="H673" s="43" t="s">
        <v>4016</v>
      </c>
      <c r="I673" s="43" t="s">
        <v>4017</v>
      </c>
      <c r="J673" s="43" t="s">
        <v>1757</v>
      </c>
      <c r="K673" s="43" t="s">
        <v>4018</v>
      </c>
    </row>
    <row r="674" spans="3:11" ht="15" customHeight="1" x14ac:dyDescent="0.25">
      <c r="C674" s="44" t="s">
        <v>4020</v>
      </c>
      <c r="D674" s="43" t="s">
        <v>2798</v>
      </c>
      <c r="F674" s="43" t="s">
        <v>4021</v>
      </c>
      <c r="G674" s="43">
        <v>16768</v>
      </c>
      <c r="H674" s="43" t="s">
        <v>4022</v>
      </c>
      <c r="I674" s="43" t="s">
        <v>4023</v>
      </c>
      <c r="J674" s="43" t="s">
        <v>1763</v>
      </c>
      <c r="K674" s="43" t="s">
        <v>4024</v>
      </c>
    </row>
    <row r="675" spans="3:11" ht="15" customHeight="1" x14ac:dyDescent="0.25">
      <c r="C675" s="44" t="s">
        <v>4025</v>
      </c>
      <c r="D675" s="43" t="s">
        <v>2822</v>
      </c>
      <c r="F675" s="43" t="s">
        <v>4026</v>
      </c>
      <c r="G675" s="43">
        <v>16835</v>
      </c>
      <c r="H675" s="43" t="s">
        <v>4027</v>
      </c>
      <c r="I675" s="43" t="s">
        <v>4028</v>
      </c>
      <c r="J675" s="43" t="s">
        <v>1774</v>
      </c>
      <c r="K675" s="43" t="s">
        <v>4029</v>
      </c>
    </row>
    <row r="676" spans="3:11" ht="15" customHeight="1" x14ac:dyDescent="0.25">
      <c r="C676" s="44" t="s">
        <v>4030</v>
      </c>
      <c r="D676" s="43" t="s">
        <v>3071</v>
      </c>
      <c r="F676" s="43" t="s">
        <v>4031</v>
      </c>
      <c r="G676" s="43">
        <v>16842</v>
      </c>
      <c r="H676" s="43" t="s">
        <v>4032</v>
      </c>
      <c r="I676" s="43" t="s">
        <v>4033</v>
      </c>
      <c r="J676" s="43" t="s">
        <v>4034</v>
      </c>
      <c r="K676" s="43" t="s">
        <v>4035</v>
      </c>
    </row>
    <row r="677" spans="3:11" ht="15" customHeight="1" x14ac:dyDescent="0.25">
      <c r="C677" s="44" t="s">
        <v>4036</v>
      </c>
      <c r="D677" s="43" t="s">
        <v>3110</v>
      </c>
      <c r="F677" s="43" t="s">
        <v>4037</v>
      </c>
      <c r="G677" s="43">
        <v>13590</v>
      </c>
      <c r="H677" s="43" t="s">
        <v>4038</v>
      </c>
      <c r="I677" s="43" t="s">
        <v>4039</v>
      </c>
      <c r="J677" s="43" t="s">
        <v>4040</v>
      </c>
      <c r="K677" s="43" t="s">
        <v>4041</v>
      </c>
    </row>
    <row r="678" spans="3:11" ht="15" customHeight="1" x14ac:dyDescent="0.25">
      <c r="C678" s="44" t="s">
        <v>4042</v>
      </c>
      <c r="D678" s="43" t="s">
        <v>3116</v>
      </c>
      <c r="F678" s="43" t="s">
        <v>4043</v>
      </c>
      <c r="G678" s="43">
        <v>16848</v>
      </c>
      <c r="H678" s="43" t="s">
        <v>4044</v>
      </c>
      <c r="I678" s="43" t="s">
        <v>4045</v>
      </c>
      <c r="J678" s="43" t="s">
        <v>1791</v>
      </c>
      <c r="K678" s="43" t="s">
        <v>4046</v>
      </c>
    </row>
    <row r="679" spans="3:11" ht="15" customHeight="1" x14ac:dyDescent="0.25">
      <c r="C679" s="44" t="s">
        <v>4047</v>
      </c>
      <c r="D679" s="43" t="s">
        <v>3161</v>
      </c>
      <c r="F679" s="43" t="s">
        <v>4048</v>
      </c>
      <c r="G679" s="43">
        <v>16873</v>
      </c>
      <c r="H679" s="43" t="s">
        <v>4049</v>
      </c>
      <c r="I679" s="43" t="s">
        <v>4050</v>
      </c>
      <c r="J679" s="43" t="s">
        <v>4051</v>
      </c>
      <c r="K679" s="43" t="s">
        <v>4052</v>
      </c>
    </row>
    <row r="680" spans="3:11" ht="15" customHeight="1" x14ac:dyDescent="0.25">
      <c r="C680" s="44" t="s">
        <v>4053</v>
      </c>
      <c r="D680" s="43" t="s">
        <v>3188</v>
      </c>
      <c r="F680" s="43" t="s">
        <v>4054</v>
      </c>
      <c r="G680" s="43">
        <v>16882</v>
      </c>
      <c r="H680" s="43" t="s">
        <v>4055</v>
      </c>
      <c r="I680" s="43" t="s">
        <v>4056</v>
      </c>
      <c r="J680" s="43" t="s">
        <v>1801</v>
      </c>
      <c r="K680" s="43" t="s">
        <v>4057</v>
      </c>
    </row>
    <row r="681" spans="3:11" ht="15" customHeight="1" x14ac:dyDescent="0.25">
      <c r="C681" s="44" t="s">
        <v>4058</v>
      </c>
      <c r="D681" s="43" t="s">
        <v>3318</v>
      </c>
      <c r="F681" s="43" t="s">
        <v>4059</v>
      </c>
      <c r="G681" s="43">
        <v>16905</v>
      </c>
      <c r="H681" s="43" t="s">
        <v>4060</v>
      </c>
      <c r="I681" s="43" t="s">
        <v>4061</v>
      </c>
      <c r="J681" s="43" t="s">
        <v>4062</v>
      </c>
      <c r="K681" s="43" t="s">
        <v>4063</v>
      </c>
    </row>
    <row r="682" spans="3:11" ht="15" customHeight="1" x14ac:dyDescent="0.25">
      <c r="C682" s="44" t="s">
        <v>4064</v>
      </c>
      <c r="D682" s="43" t="s">
        <v>3485</v>
      </c>
      <c r="F682" s="43" t="s">
        <v>4065</v>
      </c>
      <c r="G682" s="43">
        <v>16948</v>
      </c>
      <c r="H682" s="43" t="s">
        <v>4066</v>
      </c>
      <c r="I682" s="43" t="s">
        <v>4067</v>
      </c>
      <c r="J682" s="43" t="s">
        <v>1816</v>
      </c>
      <c r="K682" s="43" t="s">
        <v>4068</v>
      </c>
    </row>
    <row r="683" spans="3:11" ht="15" customHeight="1" x14ac:dyDescent="0.25">
      <c r="C683" s="44" t="s">
        <v>4069</v>
      </c>
      <c r="D683" s="43" t="s">
        <v>4007</v>
      </c>
      <c r="F683" s="43" t="s">
        <v>4070</v>
      </c>
      <c r="G683" s="43">
        <v>14725</v>
      </c>
      <c r="H683" s="43" t="s">
        <v>4071</v>
      </c>
      <c r="I683" s="43" t="s">
        <v>4072</v>
      </c>
      <c r="J683" s="43" t="s">
        <v>1822</v>
      </c>
      <c r="K683" s="43" t="s">
        <v>4073</v>
      </c>
    </row>
    <row r="684" spans="3:11" ht="15" customHeight="1" x14ac:dyDescent="0.25">
      <c r="C684" s="44" t="s">
        <v>4074</v>
      </c>
      <c r="D684" s="43" t="s">
        <v>4067</v>
      </c>
      <c r="F684" s="43" t="s">
        <v>4075</v>
      </c>
      <c r="G684" s="43">
        <v>434215</v>
      </c>
      <c r="H684" s="43" t="s">
        <v>4076</v>
      </c>
      <c r="I684" s="43" t="s">
        <v>4077</v>
      </c>
      <c r="J684" s="43" t="s">
        <v>1829</v>
      </c>
      <c r="K684" s="43" t="s">
        <v>4078</v>
      </c>
    </row>
    <row r="685" spans="3:11" ht="15" customHeight="1" x14ac:dyDescent="0.25">
      <c r="C685" s="44" t="s">
        <v>4079</v>
      </c>
      <c r="D685" s="43" t="s">
        <v>3937</v>
      </c>
      <c r="F685" s="43" t="s">
        <v>4080</v>
      </c>
      <c r="G685" s="43">
        <v>16994</v>
      </c>
      <c r="H685" s="43" t="s">
        <v>4081</v>
      </c>
      <c r="I685" s="43" t="s">
        <v>4082</v>
      </c>
      <c r="J685" s="43" t="s">
        <v>4083</v>
      </c>
      <c r="K685" s="43" t="s">
        <v>4084</v>
      </c>
    </row>
    <row r="686" spans="3:11" ht="15" customHeight="1" x14ac:dyDescent="0.25">
      <c r="C686" s="44" t="s">
        <v>4085</v>
      </c>
      <c r="D686" s="43" t="s">
        <v>4086</v>
      </c>
      <c r="F686" s="43" t="s">
        <v>4088</v>
      </c>
      <c r="G686" s="43">
        <v>16997</v>
      </c>
      <c r="H686" s="43" t="s">
        <v>4089</v>
      </c>
      <c r="I686" s="43" t="s">
        <v>4090</v>
      </c>
      <c r="J686" s="43" t="s">
        <v>1845</v>
      </c>
      <c r="K686" s="43" t="s">
        <v>4091</v>
      </c>
    </row>
    <row r="687" spans="3:11" ht="15" customHeight="1" x14ac:dyDescent="0.25">
      <c r="C687" s="44" t="s">
        <v>4092</v>
      </c>
      <c r="D687" s="43" t="s">
        <v>3958</v>
      </c>
      <c r="F687" s="43" t="s">
        <v>4093</v>
      </c>
      <c r="G687" s="43">
        <v>17000</v>
      </c>
      <c r="H687" s="43" t="s">
        <v>4094</v>
      </c>
      <c r="I687" s="43" t="s">
        <v>4095</v>
      </c>
      <c r="J687" s="43" t="s">
        <v>4096</v>
      </c>
      <c r="K687" s="43" t="s">
        <v>4097</v>
      </c>
    </row>
    <row r="688" spans="3:11" ht="15" customHeight="1" x14ac:dyDescent="0.25">
      <c r="C688" s="44" t="s">
        <v>4098</v>
      </c>
      <c r="D688" s="43" t="s">
        <v>3965</v>
      </c>
      <c r="F688" s="43" t="s">
        <v>4099</v>
      </c>
      <c r="G688" s="43">
        <v>16658</v>
      </c>
      <c r="H688" s="43" t="s">
        <v>4100</v>
      </c>
      <c r="I688" s="43" t="s">
        <v>4101</v>
      </c>
      <c r="J688" s="43" t="s">
        <v>4102</v>
      </c>
      <c r="K688" s="43" t="s">
        <v>4103</v>
      </c>
    </row>
    <row r="689" spans="3:11" ht="15" customHeight="1" x14ac:dyDescent="0.25">
      <c r="C689" s="44" t="s">
        <v>4104</v>
      </c>
      <c r="D689" s="43" t="s">
        <v>3973</v>
      </c>
      <c r="F689" s="43" t="s">
        <v>4105</v>
      </c>
      <c r="G689" s="43">
        <v>240354</v>
      </c>
      <c r="H689" s="43" t="s">
        <v>4106</v>
      </c>
      <c r="I689" s="43" t="s">
        <v>4107</v>
      </c>
      <c r="J689" s="43" t="s">
        <v>1863</v>
      </c>
      <c r="K689" s="43" t="s">
        <v>4108</v>
      </c>
    </row>
    <row r="690" spans="3:11" ht="15" customHeight="1" x14ac:dyDescent="0.25">
      <c r="C690" s="44" t="s">
        <v>4109</v>
      </c>
      <c r="D690" s="43" t="s">
        <v>4110</v>
      </c>
      <c r="F690" s="43" t="s">
        <v>4112</v>
      </c>
      <c r="G690" s="43">
        <v>103806</v>
      </c>
      <c r="H690" s="43" t="s">
        <v>4113</v>
      </c>
      <c r="I690" s="43" t="s">
        <v>4114</v>
      </c>
      <c r="J690" s="43" t="s">
        <v>4115</v>
      </c>
      <c r="K690" s="43" t="s">
        <v>4116</v>
      </c>
    </row>
    <row r="691" spans="3:11" ht="15" customHeight="1" x14ac:dyDescent="0.25">
      <c r="C691" s="44" t="s">
        <v>4117</v>
      </c>
      <c r="D691" s="43" t="s">
        <v>3980</v>
      </c>
      <c r="F691" s="43" t="s">
        <v>4118</v>
      </c>
      <c r="G691" s="43">
        <v>26408</v>
      </c>
      <c r="H691" s="43" t="s">
        <v>4119</v>
      </c>
      <c r="I691" s="43" t="s">
        <v>4120</v>
      </c>
      <c r="J691" s="43" t="s">
        <v>1875</v>
      </c>
      <c r="K691" s="43" t="s">
        <v>4121</v>
      </c>
    </row>
    <row r="692" spans="3:11" ht="15" customHeight="1" x14ac:dyDescent="0.25">
      <c r="C692" s="44" t="s">
        <v>4122</v>
      </c>
      <c r="D692" s="43" t="s">
        <v>4123</v>
      </c>
      <c r="F692" s="43" t="s">
        <v>4125</v>
      </c>
      <c r="G692" s="43">
        <v>26409</v>
      </c>
      <c r="H692" s="43" t="s">
        <v>4126</v>
      </c>
      <c r="I692" s="43" t="s">
        <v>4127</v>
      </c>
      <c r="J692" s="43" t="s">
        <v>1881</v>
      </c>
      <c r="K692" s="43" t="s">
        <v>4128</v>
      </c>
    </row>
    <row r="693" spans="3:11" ht="15" customHeight="1" x14ac:dyDescent="0.25">
      <c r="C693" s="44" t="s">
        <v>4129</v>
      </c>
      <c r="D693" s="43" t="s">
        <v>4130</v>
      </c>
      <c r="F693" s="43" t="s">
        <v>4132</v>
      </c>
      <c r="G693" s="43">
        <v>17216</v>
      </c>
      <c r="H693" s="43" t="s">
        <v>4133</v>
      </c>
      <c r="I693" s="43" t="s">
        <v>4134</v>
      </c>
      <c r="J693" s="43" t="s">
        <v>4135</v>
      </c>
      <c r="K693" s="43" t="s">
        <v>4136</v>
      </c>
    </row>
    <row r="694" spans="3:11" ht="15" customHeight="1" x14ac:dyDescent="0.25">
      <c r="C694" s="44" t="s">
        <v>4137</v>
      </c>
      <c r="D694" s="43" t="s">
        <v>4138</v>
      </c>
      <c r="F694" s="43" t="s">
        <v>4140</v>
      </c>
      <c r="G694" s="43">
        <v>17217</v>
      </c>
      <c r="H694" s="43" t="s">
        <v>4141</v>
      </c>
      <c r="I694" s="43" t="s">
        <v>4142</v>
      </c>
      <c r="J694" s="43" t="s">
        <v>4143</v>
      </c>
      <c r="K694" s="43" t="s">
        <v>4144</v>
      </c>
    </row>
    <row r="695" spans="3:11" ht="15" customHeight="1" x14ac:dyDescent="0.25">
      <c r="C695" s="44" t="s">
        <v>4145</v>
      </c>
      <c r="D695" s="43" t="s">
        <v>4146</v>
      </c>
      <c r="F695" s="43" t="s">
        <v>4148</v>
      </c>
      <c r="G695" s="43">
        <v>17257</v>
      </c>
      <c r="H695" s="43" t="s">
        <v>4149</v>
      </c>
      <c r="I695" s="43" t="s">
        <v>4150</v>
      </c>
      <c r="J695" s="43" t="s">
        <v>4151</v>
      </c>
      <c r="K695" s="43" t="s">
        <v>4152</v>
      </c>
    </row>
    <row r="696" spans="3:11" ht="15" customHeight="1" x14ac:dyDescent="0.25">
      <c r="C696" s="44" t="s">
        <v>4153</v>
      </c>
      <c r="D696" s="43" t="s">
        <v>206</v>
      </c>
      <c r="F696" s="43" t="s">
        <v>4154</v>
      </c>
      <c r="G696" s="43">
        <v>17283</v>
      </c>
      <c r="H696" s="43" t="s">
        <v>4155</v>
      </c>
      <c r="I696" s="43" t="s">
        <v>4156</v>
      </c>
      <c r="J696" s="43" t="s">
        <v>4157</v>
      </c>
      <c r="K696" s="43" t="s">
        <v>4158</v>
      </c>
    </row>
    <row r="697" spans="3:11" ht="15" customHeight="1" x14ac:dyDescent="0.25">
      <c r="C697" s="44" t="s">
        <v>4159</v>
      </c>
      <c r="D697" s="43" t="s">
        <v>207</v>
      </c>
      <c r="F697" s="43" t="s">
        <v>4160</v>
      </c>
      <c r="G697" s="43">
        <v>17319</v>
      </c>
      <c r="H697" s="43" t="s">
        <v>4161</v>
      </c>
      <c r="I697" s="43" t="s">
        <v>4162</v>
      </c>
      <c r="J697" s="43" t="s">
        <v>4163</v>
      </c>
      <c r="K697" s="43" t="s">
        <v>4164</v>
      </c>
    </row>
    <row r="698" spans="3:11" ht="15" customHeight="1" x14ac:dyDescent="0.25">
      <c r="C698" s="44" t="s">
        <v>4166</v>
      </c>
      <c r="D698" s="43" t="s">
        <v>2986</v>
      </c>
      <c r="F698" s="43" t="s">
        <v>4167</v>
      </c>
      <c r="G698" s="43">
        <v>17350</v>
      </c>
      <c r="H698" s="43" t="s">
        <v>4168</v>
      </c>
      <c r="I698" s="43" t="s">
        <v>3937</v>
      </c>
      <c r="J698" s="43" t="s">
        <v>4169</v>
      </c>
      <c r="K698" s="43" t="s">
        <v>3938</v>
      </c>
    </row>
    <row r="699" spans="3:11" ht="15" customHeight="1" x14ac:dyDescent="0.25">
      <c r="C699" s="44" t="s">
        <v>4170</v>
      </c>
      <c r="D699" s="43" t="s">
        <v>3071</v>
      </c>
      <c r="F699" s="43" t="s">
        <v>4171</v>
      </c>
      <c r="G699" s="43">
        <v>217716</v>
      </c>
      <c r="H699" s="43" t="s">
        <v>4172</v>
      </c>
      <c r="I699" s="43" t="s">
        <v>4173</v>
      </c>
      <c r="J699" s="43" t="s">
        <v>4174</v>
      </c>
      <c r="K699" s="43" t="s">
        <v>4175</v>
      </c>
    </row>
    <row r="700" spans="3:11" ht="15" customHeight="1" x14ac:dyDescent="0.25">
      <c r="C700" s="44" t="s">
        <v>4176</v>
      </c>
      <c r="D700" s="43" t="s">
        <v>3110</v>
      </c>
      <c r="F700" s="43" t="s">
        <v>4177</v>
      </c>
      <c r="G700" s="43">
        <v>17380</v>
      </c>
      <c r="H700" s="43" t="s">
        <v>4178</v>
      </c>
      <c r="I700" s="43" t="s">
        <v>4179</v>
      </c>
      <c r="J700" s="43" t="s">
        <v>4180</v>
      </c>
      <c r="K700" s="43" t="s">
        <v>4181</v>
      </c>
    </row>
    <row r="701" spans="3:11" ht="15" customHeight="1" x14ac:dyDescent="0.25">
      <c r="C701" s="44" t="s">
        <v>4182</v>
      </c>
      <c r="D701" s="43" t="s">
        <v>3116</v>
      </c>
      <c r="F701" s="43" t="s">
        <v>4183</v>
      </c>
      <c r="G701" s="43">
        <v>17535</v>
      </c>
      <c r="H701" s="43" t="s">
        <v>4184</v>
      </c>
      <c r="I701" s="43" t="s">
        <v>4185</v>
      </c>
      <c r="J701" s="43" t="s">
        <v>4186</v>
      </c>
      <c r="K701" s="43" t="s">
        <v>4187</v>
      </c>
    </row>
    <row r="702" spans="3:11" ht="15" customHeight="1" x14ac:dyDescent="0.25">
      <c r="C702" s="44" t="s">
        <v>4188</v>
      </c>
      <c r="D702" s="43" t="s">
        <v>3143</v>
      </c>
      <c r="F702" s="43" t="s">
        <v>4189</v>
      </c>
      <c r="G702" s="43">
        <v>17685</v>
      </c>
      <c r="H702" s="43" t="s">
        <v>4190</v>
      </c>
      <c r="I702" s="43" t="s">
        <v>4191</v>
      </c>
      <c r="J702" s="43" t="s">
        <v>4192</v>
      </c>
      <c r="K702" s="43" t="s">
        <v>4193</v>
      </c>
    </row>
    <row r="703" spans="3:11" ht="15" customHeight="1" x14ac:dyDescent="0.25">
      <c r="C703" s="44" t="s">
        <v>4194</v>
      </c>
      <c r="D703" s="43" t="s">
        <v>3149</v>
      </c>
      <c r="F703" s="43" t="s">
        <v>4195</v>
      </c>
      <c r="G703" s="43">
        <v>17686</v>
      </c>
      <c r="H703" s="43" t="s">
        <v>4196</v>
      </c>
      <c r="I703" s="43" t="s">
        <v>4197</v>
      </c>
      <c r="J703" s="43" t="s">
        <v>1935</v>
      </c>
      <c r="K703" s="43" t="s">
        <v>4198</v>
      </c>
    </row>
    <row r="704" spans="3:11" ht="15" customHeight="1" x14ac:dyDescent="0.25">
      <c r="C704" s="44" t="s">
        <v>4199</v>
      </c>
      <c r="D704" s="43" t="s">
        <v>3161</v>
      </c>
      <c r="F704" s="43" t="s">
        <v>4200</v>
      </c>
      <c r="G704" s="43">
        <v>19882</v>
      </c>
      <c r="H704" s="43" t="s">
        <v>4201</v>
      </c>
      <c r="I704" s="43" t="s">
        <v>4202</v>
      </c>
      <c r="J704" s="43" t="s">
        <v>1942</v>
      </c>
      <c r="K704" s="43" t="s">
        <v>4203</v>
      </c>
    </row>
    <row r="705" spans="3:11" ht="15" customHeight="1" x14ac:dyDescent="0.25">
      <c r="C705" s="44" t="s">
        <v>4204</v>
      </c>
      <c r="D705" s="43" t="s">
        <v>3328</v>
      </c>
      <c r="F705" s="43" t="s">
        <v>4205</v>
      </c>
      <c r="G705" s="43">
        <v>17701</v>
      </c>
      <c r="H705" s="43" t="s">
        <v>4206</v>
      </c>
      <c r="I705" s="43" t="s">
        <v>4207</v>
      </c>
      <c r="J705" s="43" t="s">
        <v>4208</v>
      </c>
      <c r="K705" s="43" t="s">
        <v>4209</v>
      </c>
    </row>
    <row r="706" spans="3:11" ht="15" customHeight="1" x14ac:dyDescent="0.25">
      <c r="C706" s="44" t="s">
        <v>4210</v>
      </c>
      <c r="D706" s="43" t="s">
        <v>3382</v>
      </c>
      <c r="F706" s="43" t="s">
        <v>4211</v>
      </c>
      <c r="G706" s="43">
        <v>17769</v>
      </c>
      <c r="H706" s="43" t="s">
        <v>4212</v>
      </c>
      <c r="I706" s="43" t="s">
        <v>4213</v>
      </c>
      <c r="J706" s="43" t="s">
        <v>4214</v>
      </c>
      <c r="K706" s="43" t="s">
        <v>4215</v>
      </c>
    </row>
    <row r="707" spans="3:11" ht="15" customHeight="1" x14ac:dyDescent="0.25">
      <c r="C707" s="44" t="s">
        <v>4216</v>
      </c>
      <c r="D707" s="43" t="s">
        <v>3409</v>
      </c>
      <c r="F707" s="43" t="s">
        <v>4217</v>
      </c>
      <c r="G707" s="43">
        <v>17863</v>
      </c>
      <c r="H707" s="43" t="s">
        <v>4218</v>
      </c>
      <c r="I707" s="43" t="s">
        <v>4219</v>
      </c>
      <c r="J707" s="43" t="s">
        <v>4220</v>
      </c>
      <c r="K707" s="43" t="s">
        <v>4221</v>
      </c>
    </row>
    <row r="708" spans="3:11" ht="15" customHeight="1" x14ac:dyDescent="0.25">
      <c r="C708" s="44" t="s">
        <v>4222</v>
      </c>
      <c r="D708" s="43" t="s">
        <v>3485</v>
      </c>
      <c r="F708" s="43" t="s">
        <v>4223</v>
      </c>
      <c r="G708" s="43">
        <v>17869</v>
      </c>
      <c r="H708" s="43" t="s">
        <v>4224</v>
      </c>
      <c r="I708" s="43" t="s">
        <v>4225</v>
      </c>
      <c r="J708" s="43" t="s">
        <v>4226</v>
      </c>
      <c r="K708" s="43" t="s">
        <v>4227</v>
      </c>
    </row>
    <row r="709" spans="3:11" ht="15" customHeight="1" x14ac:dyDescent="0.25">
      <c r="C709" s="44" t="s">
        <v>4228</v>
      </c>
      <c r="D709" s="43" t="s">
        <v>3573</v>
      </c>
      <c r="F709" s="43" t="s">
        <v>4229</v>
      </c>
      <c r="G709" s="43">
        <v>17874</v>
      </c>
      <c r="H709" s="43" t="s">
        <v>4230</v>
      </c>
      <c r="I709" s="43" t="s">
        <v>4231</v>
      </c>
      <c r="J709" s="43" t="s">
        <v>4232</v>
      </c>
      <c r="K709" s="43" t="s">
        <v>4233</v>
      </c>
    </row>
    <row r="710" spans="3:11" ht="15" customHeight="1" x14ac:dyDescent="0.25">
      <c r="C710" s="44" t="s">
        <v>4234</v>
      </c>
      <c r="D710" s="43" t="s">
        <v>3632</v>
      </c>
      <c r="F710" s="43" t="s">
        <v>4235</v>
      </c>
      <c r="G710" s="43">
        <v>17973</v>
      </c>
      <c r="H710" s="43" t="s">
        <v>4236</v>
      </c>
      <c r="I710" s="43" t="s">
        <v>4237</v>
      </c>
      <c r="J710" s="43" t="s">
        <v>4238</v>
      </c>
      <c r="K710" s="43" t="s">
        <v>4239</v>
      </c>
    </row>
    <row r="711" spans="3:11" ht="15" customHeight="1" x14ac:dyDescent="0.25">
      <c r="C711" s="44" t="s">
        <v>4240</v>
      </c>
      <c r="D711" s="43" t="s">
        <v>3844</v>
      </c>
      <c r="F711" s="43" t="s">
        <v>4241</v>
      </c>
      <c r="G711" s="43">
        <v>20602</v>
      </c>
      <c r="H711" s="43" t="s">
        <v>4242</v>
      </c>
      <c r="I711" s="43" t="s">
        <v>4243</v>
      </c>
      <c r="J711" s="43" t="s">
        <v>4244</v>
      </c>
      <c r="K711" s="43" t="s">
        <v>4245</v>
      </c>
    </row>
    <row r="712" spans="3:11" ht="15" customHeight="1" x14ac:dyDescent="0.25">
      <c r="C712" s="44" t="s">
        <v>4246</v>
      </c>
      <c r="D712" s="43" t="s">
        <v>4191</v>
      </c>
      <c r="F712" s="43" t="s">
        <v>4247</v>
      </c>
      <c r="G712" s="43">
        <v>59287</v>
      </c>
      <c r="H712" s="43" t="s">
        <v>4248</v>
      </c>
      <c r="I712" s="43" t="s">
        <v>4249</v>
      </c>
      <c r="J712" s="43" t="s">
        <v>1990</v>
      </c>
      <c r="K712" s="43" t="s">
        <v>4250</v>
      </c>
    </row>
    <row r="713" spans="3:11" ht="15" customHeight="1" x14ac:dyDescent="0.25">
      <c r="C713" s="44" t="s">
        <v>4251</v>
      </c>
      <c r="D713" s="43" t="s">
        <v>4197</v>
      </c>
      <c r="F713" s="43" t="s">
        <v>4252</v>
      </c>
      <c r="G713" s="43">
        <v>18014</v>
      </c>
      <c r="H713" s="43" t="s">
        <v>4253</v>
      </c>
      <c r="I713" s="43" t="s">
        <v>4254</v>
      </c>
      <c r="J713" s="43" t="s">
        <v>2003</v>
      </c>
      <c r="K713" s="43" t="s">
        <v>4255</v>
      </c>
    </row>
    <row r="714" spans="3:11" ht="15" customHeight="1" x14ac:dyDescent="0.25">
      <c r="C714" s="44" t="s">
        <v>4256</v>
      </c>
      <c r="D714" s="43" t="s">
        <v>3951</v>
      </c>
      <c r="F714" s="43" t="s">
        <v>4257</v>
      </c>
      <c r="G714" s="43">
        <v>18018</v>
      </c>
      <c r="H714" s="43" t="s">
        <v>4258</v>
      </c>
      <c r="I714" s="43" t="s">
        <v>4259</v>
      </c>
      <c r="J714" s="43" t="s">
        <v>2008</v>
      </c>
      <c r="K714" s="43" t="s">
        <v>4260</v>
      </c>
    </row>
    <row r="715" spans="3:11" ht="15" customHeight="1" x14ac:dyDescent="0.25">
      <c r="C715" s="44" t="s">
        <v>4261</v>
      </c>
      <c r="D715" s="43" t="s">
        <v>3965</v>
      </c>
      <c r="F715" s="43" t="s">
        <v>4262</v>
      </c>
      <c r="G715" s="43">
        <v>18034</v>
      </c>
      <c r="H715" s="43" t="s">
        <v>4263</v>
      </c>
      <c r="I715" s="43" t="s">
        <v>4264</v>
      </c>
      <c r="J715" s="43" t="s">
        <v>4265</v>
      </c>
      <c r="K715" s="43" t="s">
        <v>4266</v>
      </c>
    </row>
    <row r="716" spans="3:11" ht="15" customHeight="1" x14ac:dyDescent="0.25">
      <c r="C716" s="44" t="s">
        <v>4267</v>
      </c>
      <c r="D716" s="43" t="s">
        <v>4268</v>
      </c>
      <c r="F716" s="43" t="s">
        <v>4270</v>
      </c>
      <c r="G716" s="43">
        <v>18044</v>
      </c>
      <c r="H716" s="43" t="s">
        <v>4271</v>
      </c>
      <c r="I716" s="43" t="s">
        <v>4272</v>
      </c>
      <c r="J716" s="43" t="s">
        <v>4273</v>
      </c>
      <c r="K716" s="43" t="s">
        <v>4274</v>
      </c>
    </row>
    <row r="717" spans="3:11" ht="15" customHeight="1" x14ac:dyDescent="0.25">
      <c r="C717" s="44" t="s">
        <v>4275</v>
      </c>
      <c r="D717" s="43" t="s">
        <v>4123</v>
      </c>
      <c r="F717" s="43" t="s">
        <v>4276</v>
      </c>
      <c r="G717" s="43">
        <v>18074</v>
      </c>
      <c r="H717" s="43" t="s">
        <v>4277</v>
      </c>
      <c r="I717" s="43" t="s">
        <v>4278</v>
      </c>
      <c r="J717" s="43" t="s">
        <v>4279</v>
      </c>
      <c r="K717" s="43" t="s">
        <v>4280</v>
      </c>
    </row>
    <row r="718" spans="3:11" ht="15" customHeight="1" x14ac:dyDescent="0.25">
      <c r="C718" s="44" t="s">
        <v>4281</v>
      </c>
      <c r="D718" s="43" t="s">
        <v>4282</v>
      </c>
      <c r="F718" s="43" t="s">
        <v>4284</v>
      </c>
      <c r="G718" s="43">
        <v>93960</v>
      </c>
      <c r="H718" s="43" t="s">
        <v>4285</v>
      </c>
      <c r="I718" s="43" t="s">
        <v>4286</v>
      </c>
      <c r="J718" s="43" t="s">
        <v>4287</v>
      </c>
      <c r="K718" s="43" t="s">
        <v>4288</v>
      </c>
    </row>
    <row r="719" spans="3:11" ht="15" customHeight="1" x14ac:dyDescent="0.25">
      <c r="C719" s="44" t="s">
        <v>4289</v>
      </c>
      <c r="D719" s="43" t="s">
        <v>4290</v>
      </c>
      <c r="F719" s="43" t="s">
        <v>4292</v>
      </c>
      <c r="G719" s="43">
        <v>18121</v>
      </c>
      <c r="H719" s="43" t="s">
        <v>4293</v>
      </c>
      <c r="I719" s="43" t="s">
        <v>4294</v>
      </c>
      <c r="J719" s="43" t="s">
        <v>2044</v>
      </c>
      <c r="K719" s="43" t="s">
        <v>4295</v>
      </c>
    </row>
    <row r="720" spans="3:11" ht="15" customHeight="1" x14ac:dyDescent="0.25">
      <c r="C720" s="44" t="s">
        <v>4296</v>
      </c>
      <c r="D720" s="43" t="s">
        <v>206</v>
      </c>
      <c r="F720" s="43" t="s">
        <v>4297</v>
      </c>
      <c r="G720" s="43">
        <v>18128</v>
      </c>
      <c r="H720" s="43" t="s">
        <v>4298</v>
      </c>
      <c r="I720" s="43" t="s">
        <v>4299</v>
      </c>
      <c r="J720" s="43" t="s">
        <v>4300</v>
      </c>
      <c r="K720" s="43" t="s">
        <v>4301</v>
      </c>
    </row>
    <row r="721" spans="3:11" ht="15" customHeight="1" x14ac:dyDescent="0.25">
      <c r="C721" s="44" t="s">
        <v>4302</v>
      </c>
      <c r="D721" s="43" t="s">
        <v>207</v>
      </c>
      <c r="F721" s="43" t="s">
        <v>4303</v>
      </c>
      <c r="G721" s="43">
        <v>18129</v>
      </c>
      <c r="H721" s="43" t="s">
        <v>4304</v>
      </c>
      <c r="I721" s="43" t="s">
        <v>4305</v>
      </c>
      <c r="J721" s="43" t="s">
        <v>4306</v>
      </c>
      <c r="K721" s="43" t="s">
        <v>4307</v>
      </c>
    </row>
    <row r="722" spans="3:11" ht="15" customHeight="1" x14ac:dyDescent="0.25">
      <c r="C722" s="44" t="s">
        <v>4309</v>
      </c>
      <c r="D722" s="43" t="s">
        <v>2850</v>
      </c>
      <c r="F722" s="43" t="s">
        <v>4310</v>
      </c>
      <c r="G722" s="43">
        <v>18148</v>
      </c>
      <c r="H722" s="43" t="s">
        <v>4311</v>
      </c>
      <c r="I722" s="43" t="s">
        <v>4312</v>
      </c>
      <c r="J722" s="43" t="s">
        <v>4313</v>
      </c>
      <c r="K722" s="43" t="s">
        <v>4314</v>
      </c>
    </row>
    <row r="723" spans="3:11" ht="15" customHeight="1" x14ac:dyDescent="0.25">
      <c r="C723" s="44" t="s">
        <v>4315</v>
      </c>
      <c r="D723" s="43" t="s">
        <v>3015</v>
      </c>
      <c r="F723" s="43" t="s">
        <v>4316</v>
      </c>
      <c r="G723" s="43">
        <v>14815</v>
      </c>
      <c r="H723" s="43" t="s">
        <v>4317</v>
      </c>
      <c r="I723" s="43" t="s">
        <v>4318</v>
      </c>
      <c r="J723" s="43" t="s">
        <v>4319</v>
      </c>
      <c r="K723" s="43" t="s">
        <v>4320</v>
      </c>
    </row>
    <row r="724" spans="3:11" ht="15" customHeight="1" x14ac:dyDescent="0.25">
      <c r="C724" s="44" t="s">
        <v>4321</v>
      </c>
      <c r="D724" s="43" t="s">
        <v>3110</v>
      </c>
      <c r="F724" s="43" t="s">
        <v>4322</v>
      </c>
      <c r="G724" s="43">
        <v>18227</v>
      </c>
      <c r="H724" s="43" t="s">
        <v>4323</v>
      </c>
      <c r="I724" s="43" t="s">
        <v>4324</v>
      </c>
      <c r="J724" s="43" t="s">
        <v>2065</v>
      </c>
      <c r="K724" s="43" t="s">
        <v>4325</v>
      </c>
    </row>
    <row r="725" spans="3:11" ht="15" customHeight="1" x14ac:dyDescent="0.25">
      <c r="C725" s="44" t="s">
        <v>4326</v>
      </c>
      <c r="D725" s="43" t="s">
        <v>3116</v>
      </c>
      <c r="F725" s="43" t="s">
        <v>4327</v>
      </c>
      <c r="G725" s="43">
        <v>18124</v>
      </c>
      <c r="H725" s="43" t="s">
        <v>4328</v>
      </c>
      <c r="I725" s="43" t="s">
        <v>4329</v>
      </c>
      <c r="J725" s="43" t="s">
        <v>2071</v>
      </c>
      <c r="K725" s="43" t="s">
        <v>4330</v>
      </c>
    </row>
    <row r="726" spans="3:11" ht="15" customHeight="1" x14ac:dyDescent="0.25">
      <c r="C726" s="44" t="s">
        <v>4331</v>
      </c>
      <c r="D726" s="43" t="s">
        <v>3155</v>
      </c>
      <c r="F726" s="43" t="s">
        <v>4332</v>
      </c>
      <c r="G726" s="43">
        <v>18260</v>
      </c>
      <c r="H726" s="43" t="s">
        <v>4333</v>
      </c>
      <c r="I726" s="43" t="s">
        <v>4334</v>
      </c>
      <c r="J726" s="43" t="s">
        <v>2086</v>
      </c>
      <c r="K726" s="43" t="s">
        <v>4335</v>
      </c>
    </row>
    <row r="727" spans="3:11" ht="15" customHeight="1" x14ac:dyDescent="0.25">
      <c r="C727" s="44" t="s">
        <v>4336</v>
      </c>
      <c r="D727" s="43" t="s">
        <v>3161</v>
      </c>
      <c r="F727" s="43" t="s">
        <v>4337</v>
      </c>
      <c r="G727" s="43">
        <v>50913</v>
      </c>
      <c r="H727" s="43" t="s">
        <v>4338</v>
      </c>
      <c r="I727" s="43" t="s">
        <v>4339</v>
      </c>
      <c r="J727" s="43" t="s">
        <v>4340</v>
      </c>
      <c r="K727" s="43" t="s">
        <v>4341</v>
      </c>
    </row>
    <row r="728" spans="3:11" ht="15" customHeight="1" x14ac:dyDescent="0.25">
      <c r="C728" s="44" t="s">
        <v>4342</v>
      </c>
      <c r="D728" s="43" t="s">
        <v>3167</v>
      </c>
      <c r="F728" s="43" t="s">
        <v>4343</v>
      </c>
      <c r="G728" s="43">
        <v>18414</v>
      </c>
      <c r="H728" s="43" t="s">
        <v>4344</v>
      </c>
      <c r="I728" s="43" t="s">
        <v>4345</v>
      </c>
      <c r="J728" s="43" t="s">
        <v>4346</v>
      </c>
      <c r="K728" s="43" t="s">
        <v>4347</v>
      </c>
    </row>
    <row r="729" spans="3:11" ht="15" customHeight="1" x14ac:dyDescent="0.25">
      <c r="C729" s="44" t="s">
        <v>4348</v>
      </c>
      <c r="D729" s="43" t="s">
        <v>3267</v>
      </c>
      <c r="F729" s="43" t="s">
        <v>4349</v>
      </c>
      <c r="G729" s="43">
        <v>11545</v>
      </c>
      <c r="H729" s="43" t="s">
        <v>4350</v>
      </c>
      <c r="I729" s="43" t="s">
        <v>4351</v>
      </c>
      <c r="J729" s="43" t="s">
        <v>4352</v>
      </c>
      <c r="K729" s="43" t="s">
        <v>4353</v>
      </c>
    </row>
    <row r="730" spans="3:11" ht="15" customHeight="1" x14ac:dyDescent="0.25">
      <c r="C730" s="44" t="s">
        <v>4354</v>
      </c>
      <c r="D730" s="43" t="s">
        <v>3328</v>
      </c>
      <c r="F730" s="43" t="s">
        <v>4355</v>
      </c>
      <c r="G730" s="43">
        <v>18507</v>
      </c>
      <c r="H730" s="43" t="s">
        <v>4356</v>
      </c>
      <c r="I730" s="43" t="s">
        <v>4357</v>
      </c>
      <c r="J730" s="43" t="s">
        <v>4358</v>
      </c>
      <c r="K730" s="43" t="s">
        <v>4359</v>
      </c>
    </row>
    <row r="731" spans="3:11" ht="15" customHeight="1" x14ac:dyDescent="0.25">
      <c r="C731" s="44" t="s">
        <v>4360</v>
      </c>
      <c r="D731" s="43" t="s">
        <v>3485</v>
      </c>
      <c r="F731" s="43" t="s">
        <v>4361</v>
      </c>
      <c r="G731" s="43">
        <v>18508</v>
      </c>
      <c r="H731" s="43" t="s">
        <v>4362</v>
      </c>
      <c r="I731" s="43" t="s">
        <v>4363</v>
      </c>
      <c r="J731" s="43" t="s">
        <v>4364</v>
      </c>
      <c r="K731" s="43" t="s">
        <v>4365</v>
      </c>
    </row>
    <row r="732" spans="3:11" ht="15" customHeight="1" x14ac:dyDescent="0.25">
      <c r="C732" s="44" t="s">
        <v>4366</v>
      </c>
      <c r="D732" s="43" t="s">
        <v>3937</v>
      </c>
      <c r="F732" s="43" t="s">
        <v>4367</v>
      </c>
      <c r="G732" s="43">
        <v>18526</v>
      </c>
      <c r="H732" s="43" t="s">
        <v>4368</v>
      </c>
      <c r="I732" s="43" t="s">
        <v>4369</v>
      </c>
      <c r="J732" s="43" t="s">
        <v>2121</v>
      </c>
      <c r="K732" s="43" t="s">
        <v>4370</v>
      </c>
    </row>
    <row r="733" spans="3:11" ht="15" customHeight="1" x14ac:dyDescent="0.25">
      <c r="C733" s="44" t="s">
        <v>4371</v>
      </c>
      <c r="D733" s="43" t="s">
        <v>4213</v>
      </c>
      <c r="F733" s="43" t="s">
        <v>4372</v>
      </c>
      <c r="G733" s="43">
        <v>69837</v>
      </c>
      <c r="H733" s="43" t="s">
        <v>4373</v>
      </c>
      <c r="I733" s="43" t="s">
        <v>4374</v>
      </c>
      <c r="J733" s="43" t="s">
        <v>2128</v>
      </c>
      <c r="K733" s="43" t="s">
        <v>4375</v>
      </c>
    </row>
    <row r="734" spans="3:11" ht="15" customHeight="1" x14ac:dyDescent="0.25">
      <c r="C734" s="44" t="s">
        <v>4376</v>
      </c>
      <c r="D734" s="43" t="s">
        <v>4357</v>
      </c>
      <c r="F734" s="43" t="s">
        <v>4377</v>
      </c>
      <c r="G734" s="43">
        <v>22658</v>
      </c>
      <c r="H734" s="43" t="s">
        <v>4378</v>
      </c>
      <c r="I734" s="43" t="s">
        <v>4379</v>
      </c>
      <c r="J734" s="43" t="s">
        <v>2136</v>
      </c>
      <c r="K734" s="43" t="s">
        <v>4380</v>
      </c>
    </row>
    <row r="735" spans="3:11" ht="15" customHeight="1" x14ac:dyDescent="0.25">
      <c r="C735" s="44" t="s">
        <v>4381</v>
      </c>
      <c r="D735" s="43" t="s">
        <v>4382</v>
      </c>
      <c r="F735" s="43" t="s">
        <v>4384</v>
      </c>
      <c r="G735" s="43">
        <v>69587</v>
      </c>
      <c r="H735" s="43" t="s">
        <v>4385</v>
      </c>
      <c r="I735" s="43" t="s">
        <v>4386</v>
      </c>
      <c r="J735" s="43" t="s">
        <v>2144</v>
      </c>
      <c r="K735" s="43" t="s">
        <v>4387</v>
      </c>
    </row>
    <row r="736" spans="3:11" ht="15" customHeight="1" x14ac:dyDescent="0.25">
      <c r="C736" s="44" t="s">
        <v>4388</v>
      </c>
      <c r="D736" s="43" t="s">
        <v>3958</v>
      </c>
      <c r="F736" s="43" t="s">
        <v>4389</v>
      </c>
      <c r="G736" s="43">
        <v>71041</v>
      </c>
      <c r="H736" s="43" t="s">
        <v>4390</v>
      </c>
      <c r="I736" s="43" t="s">
        <v>4391</v>
      </c>
      <c r="J736" s="43" t="s">
        <v>2150</v>
      </c>
      <c r="K736" s="43" t="s">
        <v>4392</v>
      </c>
    </row>
    <row r="737" spans="3:11" ht="15" customHeight="1" x14ac:dyDescent="0.25">
      <c r="C737" s="44" t="s">
        <v>4393</v>
      </c>
      <c r="D737" s="43" t="s">
        <v>3965</v>
      </c>
      <c r="F737" s="43" t="s">
        <v>4394</v>
      </c>
      <c r="G737" s="43">
        <v>18538</v>
      </c>
      <c r="H737" s="43" t="s">
        <v>4395</v>
      </c>
      <c r="I737" s="43" t="s">
        <v>4396</v>
      </c>
      <c r="J737" s="43" t="s">
        <v>2156</v>
      </c>
      <c r="K737" s="43" t="s">
        <v>4397</v>
      </c>
    </row>
    <row r="738" spans="3:11" ht="15" customHeight="1" x14ac:dyDescent="0.25">
      <c r="C738" s="44" t="s">
        <v>4398</v>
      </c>
      <c r="D738" s="43" t="s">
        <v>4399</v>
      </c>
      <c r="F738" s="43" t="s">
        <v>4401</v>
      </c>
      <c r="G738" s="43">
        <v>18627</v>
      </c>
      <c r="H738" s="43" t="s">
        <v>4402</v>
      </c>
      <c r="I738" s="43" t="s">
        <v>4403</v>
      </c>
      <c r="J738" s="43" t="s">
        <v>2166</v>
      </c>
      <c r="K738" s="43" t="s">
        <v>4404</v>
      </c>
    </row>
    <row r="739" spans="3:11" ht="15" customHeight="1" x14ac:dyDescent="0.25">
      <c r="C739" s="44" t="s">
        <v>4405</v>
      </c>
      <c r="D739" s="43" t="s">
        <v>4406</v>
      </c>
      <c r="F739" s="43" t="s">
        <v>4408</v>
      </c>
      <c r="G739" s="43">
        <v>64058</v>
      </c>
      <c r="H739" s="43" t="s">
        <v>4409</v>
      </c>
      <c r="I739" s="43" t="s">
        <v>4410</v>
      </c>
      <c r="J739" s="43" t="s">
        <v>2170</v>
      </c>
      <c r="K739" s="43" t="s">
        <v>4411</v>
      </c>
    </row>
    <row r="740" spans="3:11" ht="15" customHeight="1" x14ac:dyDescent="0.25">
      <c r="C740" s="44" t="s">
        <v>4412</v>
      </c>
      <c r="D740" s="43" t="s">
        <v>3988</v>
      </c>
      <c r="F740" s="43" t="s">
        <v>4413</v>
      </c>
      <c r="G740" s="43">
        <v>18667</v>
      </c>
      <c r="H740" s="43" t="s">
        <v>4414</v>
      </c>
      <c r="I740" s="43" t="s">
        <v>3944</v>
      </c>
      <c r="J740" s="43" t="s">
        <v>4415</v>
      </c>
      <c r="K740" s="43" t="s">
        <v>3945</v>
      </c>
    </row>
    <row r="741" spans="3:11" ht="15" customHeight="1" x14ac:dyDescent="0.25">
      <c r="C741" s="44" t="s">
        <v>4416</v>
      </c>
      <c r="D741" s="43" t="s">
        <v>3996</v>
      </c>
      <c r="F741" s="43" t="s">
        <v>4417</v>
      </c>
      <c r="G741" s="43">
        <v>13619</v>
      </c>
      <c r="H741" s="43" t="s">
        <v>4418</v>
      </c>
      <c r="I741" s="43" t="s">
        <v>4419</v>
      </c>
      <c r="J741" s="43" t="s">
        <v>4420</v>
      </c>
      <c r="K741" s="43" t="s">
        <v>4421</v>
      </c>
    </row>
    <row r="742" spans="3:11" ht="15" customHeight="1" x14ac:dyDescent="0.25">
      <c r="C742" s="44" t="s">
        <v>4422</v>
      </c>
      <c r="D742" s="43" t="s">
        <v>4423</v>
      </c>
      <c r="F742" s="43" t="s">
        <v>4425</v>
      </c>
      <c r="G742" s="43">
        <v>21652</v>
      </c>
      <c r="H742" s="43" t="s">
        <v>4426</v>
      </c>
      <c r="I742" s="43" t="s">
        <v>4427</v>
      </c>
      <c r="J742" s="43" t="s">
        <v>2181</v>
      </c>
      <c r="K742" s="43" t="s">
        <v>4428</v>
      </c>
    </row>
    <row r="743" spans="3:11" ht="15" customHeight="1" x14ac:dyDescent="0.25">
      <c r="C743" s="44" t="s">
        <v>4429</v>
      </c>
      <c r="D743" s="43" t="s">
        <v>4430</v>
      </c>
      <c r="F743" s="43" t="s">
        <v>4432</v>
      </c>
      <c r="G743" s="43">
        <v>74016</v>
      </c>
      <c r="H743" s="43" t="s">
        <v>4433</v>
      </c>
      <c r="I743" s="43" t="s">
        <v>4434</v>
      </c>
      <c r="J743" s="43" t="s">
        <v>2187</v>
      </c>
      <c r="K743" s="43" t="s">
        <v>4435</v>
      </c>
    </row>
    <row r="744" spans="3:11" ht="15" customHeight="1" x14ac:dyDescent="0.25">
      <c r="C744" s="44" t="s">
        <v>4436</v>
      </c>
      <c r="D744" s="43" t="s">
        <v>206</v>
      </c>
      <c r="F744" s="43" t="s">
        <v>4437</v>
      </c>
      <c r="G744" s="43">
        <v>27260</v>
      </c>
      <c r="H744" s="43" t="s">
        <v>4438</v>
      </c>
      <c r="I744" s="43" t="s">
        <v>4439</v>
      </c>
      <c r="J744" s="43" t="s">
        <v>2193</v>
      </c>
      <c r="K744" s="43" t="s">
        <v>4440</v>
      </c>
    </row>
    <row r="745" spans="3:11" ht="15" customHeight="1" x14ac:dyDescent="0.25">
      <c r="C745" s="44" t="s">
        <v>4441</v>
      </c>
      <c r="D745" s="43" t="s">
        <v>207</v>
      </c>
      <c r="F745" s="43" t="s">
        <v>4442</v>
      </c>
      <c r="G745" s="43">
        <v>22038</v>
      </c>
      <c r="H745" s="43" t="s">
        <v>4443</v>
      </c>
      <c r="I745" s="43" t="s">
        <v>4444</v>
      </c>
      <c r="J745" s="43" t="s">
        <v>2199</v>
      </c>
      <c r="K745" s="43" t="s">
        <v>4445</v>
      </c>
    </row>
    <row r="746" spans="3:11" ht="15" customHeight="1" x14ac:dyDescent="0.25">
      <c r="C746" s="44" t="s">
        <v>4447</v>
      </c>
      <c r="D746" s="43" t="s">
        <v>2798</v>
      </c>
      <c r="F746" s="43" t="s">
        <v>4448</v>
      </c>
      <c r="G746" s="43">
        <v>18861</v>
      </c>
      <c r="H746" s="43" t="s">
        <v>4449</v>
      </c>
      <c r="I746" s="43" t="s">
        <v>4450</v>
      </c>
      <c r="J746" s="43" t="s">
        <v>4451</v>
      </c>
      <c r="K746" s="43" t="s">
        <v>4452</v>
      </c>
    </row>
    <row r="747" spans="3:11" ht="15" customHeight="1" x14ac:dyDescent="0.25">
      <c r="C747" s="44" t="s">
        <v>4453</v>
      </c>
      <c r="D747" s="43" t="s">
        <v>2850</v>
      </c>
      <c r="F747" s="43" t="s">
        <v>4454</v>
      </c>
      <c r="G747" s="43">
        <v>18970</v>
      </c>
      <c r="H747" s="43" t="s">
        <v>4455</v>
      </c>
      <c r="I747" s="43" t="s">
        <v>4456</v>
      </c>
      <c r="J747" s="43" t="s">
        <v>2211</v>
      </c>
      <c r="K747" s="43" t="s">
        <v>4457</v>
      </c>
    </row>
    <row r="748" spans="3:11" ht="15" customHeight="1" x14ac:dyDescent="0.25">
      <c r="C748" s="44" t="s">
        <v>4458</v>
      </c>
      <c r="D748" s="43" t="s">
        <v>3056</v>
      </c>
      <c r="F748" s="43" t="s">
        <v>4459</v>
      </c>
      <c r="G748" s="43">
        <v>67967</v>
      </c>
      <c r="H748" s="43" t="s">
        <v>4460</v>
      </c>
      <c r="I748" s="43" t="s">
        <v>4461</v>
      </c>
      <c r="J748" s="43" t="s">
        <v>2217</v>
      </c>
      <c r="K748" s="43" t="s">
        <v>4462</v>
      </c>
    </row>
    <row r="749" spans="3:11" ht="15" customHeight="1" x14ac:dyDescent="0.25">
      <c r="C749" s="44" t="s">
        <v>4463</v>
      </c>
      <c r="D749" s="43" t="s">
        <v>3110</v>
      </c>
      <c r="F749" s="43" t="s">
        <v>4464</v>
      </c>
      <c r="G749" s="43">
        <v>18987</v>
      </c>
      <c r="H749" s="43" t="s">
        <v>4465</v>
      </c>
      <c r="I749" s="43" t="s">
        <v>4466</v>
      </c>
      <c r="J749" s="43" t="s">
        <v>4467</v>
      </c>
      <c r="K749" s="43" t="s">
        <v>4468</v>
      </c>
    </row>
    <row r="750" spans="3:11" ht="15" customHeight="1" x14ac:dyDescent="0.25">
      <c r="C750" s="44" t="s">
        <v>4469</v>
      </c>
      <c r="D750" s="43" t="s">
        <v>3143</v>
      </c>
      <c r="F750" s="43" t="s">
        <v>4470</v>
      </c>
      <c r="G750" s="43">
        <v>19013</v>
      </c>
      <c r="H750" s="43" t="s">
        <v>4471</v>
      </c>
      <c r="I750" s="43" t="s">
        <v>4472</v>
      </c>
      <c r="J750" s="43" t="s">
        <v>4473</v>
      </c>
      <c r="K750" s="43" t="s">
        <v>4474</v>
      </c>
    </row>
    <row r="751" spans="3:11" ht="15" customHeight="1" x14ac:dyDescent="0.25">
      <c r="C751" s="44" t="s">
        <v>4475</v>
      </c>
      <c r="D751" s="43" t="s">
        <v>3161</v>
      </c>
      <c r="F751" s="43" t="s">
        <v>4476</v>
      </c>
      <c r="G751" s="43">
        <v>19016</v>
      </c>
      <c r="H751" s="43" t="s">
        <v>4477</v>
      </c>
      <c r="I751" s="43" t="s">
        <v>4478</v>
      </c>
      <c r="J751" s="43" t="s">
        <v>4479</v>
      </c>
      <c r="K751" s="43" t="s">
        <v>4480</v>
      </c>
    </row>
    <row r="752" spans="3:11" ht="15" customHeight="1" x14ac:dyDescent="0.25">
      <c r="C752" s="44" t="s">
        <v>4481</v>
      </c>
      <c r="D752" s="43" t="s">
        <v>3295</v>
      </c>
      <c r="F752" s="43" t="s">
        <v>4482</v>
      </c>
      <c r="G752" s="43">
        <v>53412</v>
      </c>
      <c r="H752" s="43" t="s">
        <v>4483</v>
      </c>
      <c r="I752" s="43" t="s">
        <v>4484</v>
      </c>
      <c r="J752" s="43" t="s">
        <v>2234</v>
      </c>
      <c r="K752" s="43" t="s">
        <v>4485</v>
      </c>
    </row>
    <row r="753" spans="3:11" ht="15" customHeight="1" x14ac:dyDescent="0.25">
      <c r="C753" s="44" t="s">
        <v>4486</v>
      </c>
      <c r="D753" s="43" t="s">
        <v>3323</v>
      </c>
      <c r="F753" s="43" t="s">
        <v>4487</v>
      </c>
      <c r="G753" s="43">
        <v>110854</v>
      </c>
      <c r="H753" s="43" t="s">
        <v>4488</v>
      </c>
      <c r="I753" s="43" t="s">
        <v>4489</v>
      </c>
      <c r="J753" s="43" t="s">
        <v>4490</v>
      </c>
      <c r="K753" s="43" t="s">
        <v>4491</v>
      </c>
    </row>
    <row r="754" spans="3:11" ht="15" customHeight="1" x14ac:dyDescent="0.25">
      <c r="C754" s="44" t="s">
        <v>4492</v>
      </c>
      <c r="D754" s="43" t="s">
        <v>3328</v>
      </c>
      <c r="F754" s="43" t="s">
        <v>4493</v>
      </c>
      <c r="G754" s="43">
        <v>110593</v>
      </c>
      <c r="H754" s="43" t="s">
        <v>4494</v>
      </c>
      <c r="I754" s="43" t="s">
        <v>4382</v>
      </c>
      <c r="J754" s="43" t="s">
        <v>163</v>
      </c>
      <c r="K754" s="43" t="s">
        <v>4383</v>
      </c>
    </row>
    <row r="755" spans="3:11" ht="15" customHeight="1" x14ac:dyDescent="0.25">
      <c r="C755" s="44" t="s">
        <v>4495</v>
      </c>
      <c r="D755" s="43" t="s">
        <v>3567</v>
      </c>
      <c r="F755" s="43" t="s">
        <v>4496</v>
      </c>
      <c r="G755" s="43">
        <v>21672</v>
      </c>
      <c r="H755" s="43" t="s">
        <v>4497</v>
      </c>
      <c r="I755" s="43" t="s">
        <v>4498</v>
      </c>
      <c r="J755" s="43" t="s">
        <v>2249</v>
      </c>
      <c r="K755" s="43" t="s">
        <v>4499</v>
      </c>
    </row>
    <row r="756" spans="3:11" ht="15" customHeight="1" x14ac:dyDescent="0.25">
      <c r="C756" s="44" t="s">
        <v>4500</v>
      </c>
      <c r="D756" s="43" t="s">
        <v>3609</v>
      </c>
      <c r="F756" s="43" t="s">
        <v>4501</v>
      </c>
      <c r="G756" s="43">
        <v>18750</v>
      </c>
      <c r="H756" s="43" t="s">
        <v>4502</v>
      </c>
      <c r="I756" s="43" t="s">
        <v>4503</v>
      </c>
      <c r="J756" s="43" t="s">
        <v>4504</v>
      </c>
      <c r="K756" s="43" t="s">
        <v>4505</v>
      </c>
    </row>
    <row r="757" spans="3:11" ht="15" customHeight="1" x14ac:dyDescent="0.25">
      <c r="C757" s="44" t="s">
        <v>4506</v>
      </c>
      <c r="D757" s="43" t="s">
        <v>3632</v>
      </c>
      <c r="F757" s="43" t="s">
        <v>4507</v>
      </c>
      <c r="G757" s="43">
        <v>109042</v>
      </c>
      <c r="H757" s="43" t="s">
        <v>4508</v>
      </c>
      <c r="I757" s="43" t="s">
        <v>4086</v>
      </c>
      <c r="J757" s="43" t="s">
        <v>2255</v>
      </c>
      <c r="K757" s="43" t="s">
        <v>4087</v>
      </c>
    </row>
    <row r="758" spans="3:11" ht="15" customHeight="1" x14ac:dyDescent="0.25">
      <c r="C758" s="44" t="s">
        <v>4509</v>
      </c>
      <c r="D758" s="43" t="s">
        <v>4207</v>
      </c>
      <c r="F758" s="43" t="s">
        <v>4510</v>
      </c>
      <c r="G758" s="43">
        <v>18761</v>
      </c>
      <c r="H758" s="43" t="s">
        <v>4511</v>
      </c>
      <c r="I758" s="43" t="s">
        <v>4512</v>
      </c>
      <c r="J758" s="43" t="s">
        <v>4513</v>
      </c>
      <c r="K758" s="43" t="s">
        <v>4514</v>
      </c>
    </row>
    <row r="759" spans="3:11" ht="15" customHeight="1" x14ac:dyDescent="0.25">
      <c r="C759" s="44" t="s">
        <v>4515</v>
      </c>
      <c r="D759" s="43" t="s">
        <v>3951</v>
      </c>
      <c r="F759" s="43" t="s">
        <v>4516</v>
      </c>
      <c r="G759" s="43">
        <v>66340</v>
      </c>
      <c r="H759" s="43" t="s">
        <v>4517</v>
      </c>
      <c r="I759" s="43" t="s">
        <v>4518</v>
      </c>
      <c r="J759" s="43" t="s">
        <v>2260</v>
      </c>
      <c r="K759" s="43" t="s">
        <v>4519</v>
      </c>
    </row>
    <row r="760" spans="3:11" ht="15" customHeight="1" x14ac:dyDescent="0.25">
      <c r="C760" s="44" t="s">
        <v>4520</v>
      </c>
      <c r="D760" s="43" t="s">
        <v>3958</v>
      </c>
      <c r="F760" s="43" t="s">
        <v>4521</v>
      </c>
      <c r="G760" s="43">
        <v>19211</v>
      </c>
      <c r="H760" s="43" t="s">
        <v>4522</v>
      </c>
      <c r="I760" s="43" t="s">
        <v>3951</v>
      </c>
      <c r="J760" s="43" t="s">
        <v>219</v>
      </c>
      <c r="K760" s="43" t="s">
        <v>3952</v>
      </c>
    </row>
    <row r="761" spans="3:11" ht="15" customHeight="1" x14ac:dyDescent="0.25">
      <c r="C761" s="44" t="s">
        <v>4523</v>
      </c>
      <c r="D761" s="43" t="s">
        <v>3965</v>
      </c>
      <c r="F761" s="43" t="s">
        <v>4524</v>
      </c>
      <c r="G761" s="43">
        <v>19243</v>
      </c>
      <c r="H761" s="43" t="s">
        <v>4525</v>
      </c>
      <c r="I761" s="43" t="s">
        <v>4526</v>
      </c>
      <c r="J761" s="43" t="s">
        <v>4527</v>
      </c>
      <c r="K761" s="43" t="s">
        <v>4528</v>
      </c>
    </row>
    <row r="762" spans="3:11" ht="15" customHeight="1" x14ac:dyDescent="0.25">
      <c r="C762" s="44" t="s">
        <v>4529</v>
      </c>
      <c r="D762" s="43" t="s">
        <v>3973</v>
      </c>
      <c r="F762" s="43" t="s">
        <v>4530</v>
      </c>
      <c r="G762" s="43">
        <v>70536</v>
      </c>
      <c r="H762" s="43" t="s">
        <v>4531</v>
      </c>
      <c r="I762" s="43" t="s">
        <v>4532</v>
      </c>
      <c r="J762" s="43" t="s">
        <v>4533</v>
      </c>
      <c r="K762" s="43" t="s">
        <v>4534</v>
      </c>
    </row>
    <row r="763" spans="3:11" ht="15" customHeight="1" x14ac:dyDescent="0.25">
      <c r="C763" s="44" t="s">
        <v>4535</v>
      </c>
      <c r="D763" s="43" t="s">
        <v>4536</v>
      </c>
      <c r="F763" s="43" t="s">
        <v>4538</v>
      </c>
      <c r="G763" s="43">
        <v>19358</v>
      </c>
      <c r="H763" s="43" t="s">
        <v>4539</v>
      </c>
      <c r="I763" s="43" t="s">
        <v>4540</v>
      </c>
      <c r="J763" s="43" t="s">
        <v>4541</v>
      </c>
      <c r="K763" s="43" t="s">
        <v>4542</v>
      </c>
    </row>
    <row r="764" spans="3:11" ht="15" customHeight="1" x14ac:dyDescent="0.25">
      <c r="C764" s="44" t="s">
        <v>4543</v>
      </c>
      <c r="D764" s="43" t="s">
        <v>3980</v>
      </c>
      <c r="F764" s="43" t="s">
        <v>4544</v>
      </c>
      <c r="G764" s="43">
        <v>19359</v>
      </c>
      <c r="H764" s="43" t="s">
        <v>4545</v>
      </c>
      <c r="I764" s="43" t="s">
        <v>4546</v>
      </c>
      <c r="J764" s="43" t="s">
        <v>4547</v>
      </c>
      <c r="K764" s="43" t="s">
        <v>4548</v>
      </c>
    </row>
    <row r="765" spans="3:11" ht="15" customHeight="1" x14ac:dyDescent="0.25">
      <c r="C765" s="44" t="s">
        <v>4549</v>
      </c>
      <c r="D765" s="43" t="s">
        <v>3988</v>
      </c>
      <c r="F765" s="43" t="s">
        <v>4550</v>
      </c>
      <c r="G765" s="43">
        <v>19360</v>
      </c>
      <c r="H765" s="43" t="s">
        <v>4551</v>
      </c>
      <c r="I765" s="43" t="s">
        <v>4552</v>
      </c>
      <c r="J765" s="43" t="s">
        <v>2298</v>
      </c>
      <c r="K765" s="43" t="s">
        <v>4553</v>
      </c>
    </row>
    <row r="766" spans="3:11" ht="15" customHeight="1" x14ac:dyDescent="0.25">
      <c r="C766" s="44" t="s">
        <v>4554</v>
      </c>
      <c r="D766" s="43" t="s">
        <v>4555</v>
      </c>
      <c r="F766" s="43" t="s">
        <v>4557</v>
      </c>
      <c r="G766" s="43">
        <v>19361</v>
      </c>
      <c r="H766" s="43" t="s">
        <v>4558</v>
      </c>
      <c r="I766" s="43" t="s">
        <v>4559</v>
      </c>
      <c r="J766" s="43" t="s">
        <v>2302</v>
      </c>
      <c r="K766" s="43" t="s">
        <v>4560</v>
      </c>
    </row>
    <row r="767" spans="3:11" ht="15" customHeight="1" x14ac:dyDescent="0.25">
      <c r="C767" s="44" t="s">
        <v>4561</v>
      </c>
      <c r="D767" s="43" t="s">
        <v>4138</v>
      </c>
      <c r="F767" s="43" t="s">
        <v>4562</v>
      </c>
      <c r="G767" s="43">
        <v>19367</v>
      </c>
      <c r="H767" s="43" t="s">
        <v>4563</v>
      </c>
      <c r="I767" s="43" t="s">
        <v>4564</v>
      </c>
      <c r="J767" s="43" t="s">
        <v>4565</v>
      </c>
      <c r="K767" s="43" t="s">
        <v>4566</v>
      </c>
    </row>
    <row r="768" spans="3:11" ht="15" customHeight="1" x14ac:dyDescent="0.25">
      <c r="C768" s="44" t="s">
        <v>4567</v>
      </c>
      <c r="D768" s="43" t="s">
        <v>206</v>
      </c>
      <c r="F768" s="43" t="s">
        <v>4568</v>
      </c>
      <c r="G768" s="43">
        <v>19401</v>
      </c>
      <c r="H768" s="43" t="s">
        <v>4569</v>
      </c>
      <c r="I768" s="43" t="s">
        <v>4570</v>
      </c>
      <c r="J768" s="43" t="s">
        <v>2311</v>
      </c>
      <c r="K768" s="43" t="s">
        <v>4571</v>
      </c>
    </row>
    <row r="769" spans="3:11" ht="15" customHeight="1" x14ac:dyDescent="0.25">
      <c r="C769" s="44" t="s">
        <v>4572</v>
      </c>
      <c r="D769" s="43" t="s">
        <v>207</v>
      </c>
      <c r="F769" s="43" t="s">
        <v>4573</v>
      </c>
      <c r="G769" s="43">
        <v>218772</v>
      </c>
      <c r="H769" s="43" t="s">
        <v>4574</v>
      </c>
      <c r="I769" s="43" t="s">
        <v>3958</v>
      </c>
      <c r="J769" s="43" t="s">
        <v>2316</v>
      </c>
      <c r="K769" s="43" t="s">
        <v>3959</v>
      </c>
    </row>
    <row r="770" spans="3:11" ht="15" customHeight="1" x14ac:dyDescent="0.25">
      <c r="C770" s="44" t="s">
        <v>4576</v>
      </c>
      <c r="D770" s="43" t="s">
        <v>2986</v>
      </c>
      <c r="F770" s="43" t="s">
        <v>4577</v>
      </c>
      <c r="G770" s="43">
        <v>242505</v>
      </c>
      <c r="H770" s="43" t="s">
        <v>4578</v>
      </c>
      <c r="I770" s="43" t="s">
        <v>4579</v>
      </c>
      <c r="J770" s="43" t="s">
        <v>4580</v>
      </c>
      <c r="K770" s="43" t="s">
        <v>4581</v>
      </c>
    </row>
    <row r="771" spans="3:11" ht="15" customHeight="1" x14ac:dyDescent="0.25">
      <c r="C771" s="44" t="s">
        <v>4582</v>
      </c>
      <c r="D771" s="43" t="s">
        <v>3110</v>
      </c>
      <c r="F771" s="43" t="s">
        <v>4583</v>
      </c>
      <c r="G771" s="43">
        <v>56289</v>
      </c>
      <c r="H771" s="43" t="s">
        <v>4584</v>
      </c>
      <c r="I771" s="43" t="s">
        <v>3965</v>
      </c>
      <c r="J771" s="43" t="s">
        <v>166</v>
      </c>
      <c r="K771" s="43" t="s">
        <v>3966</v>
      </c>
    </row>
    <row r="772" spans="3:11" ht="15" customHeight="1" x14ac:dyDescent="0.25">
      <c r="C772" s="44" t="s">
        <v>4585</v>
      </c>
      <c r="D772" s="43" t="s">
        <v>3161</v>
      </c>
      <c r="F772" s="43" t="s">
        <v>4586</v>
      </c>
      <c r="G772" s="43">
        <v>215653</v>
      </c>
      <c r="H772" s="43" t="s">
        <v>4587</v>
      </c>
      <c r="I772" s="43" t="s">
        <v>4399</v>
      </c>
      <c r="J772" s="43" t="s">
        <v>2327</v>
      </c>
      <c r="K772" s="43" t="s">
        <v>4400</v>
      </c>
    </row>
    <row r="773" spans="3:11" ht="15" customHeight="1" x14ac:dyDescent="0.25">
      <c r="C773" s="44" t="s">
        <v>4588</v>
      </c>
      <c r="D773" s="43" t="s">
        <v>3318</v>
      </c>
      <c r="F773" s="43" t="s">
        <v>4589</v>
      </c>
      <c r="G773" s="43">
        <v>19645</v>
      </c>
      <c r="H773" s="43" t="s">
        <v>4590</v>
      </c>
      <c r="I773" s="43" t="s">
        <v>3973</v>
      </c>
      <c r="J773" s="43" t="s">
        <v>2331</v>
      </c>
      <c r="K773" s="43" t="s">
        <v>3974</v>
      </c>
    </row>
    <row r="774" spans="3:11" ht="15" customHeight="1" x14ac:dyDescent="0.25">
      <c r="C774" s="44" t="s">
        <v>4591</v>
      </c>
      <c r="D774" s="43" t="s">
        <v>3323</v>
      </c>
      <c r="F774" s="43" t="s">
        <v>4592</v>
      </c>
      <c r="G774" s="43">
        <v>19650</v>
      </c>
      <c r="H774" s="43" t="s">
        <v>4593</v>
      </c>
      <c r="I774" s="43" t="s">
        <v>4594</v>
      </c>
      <c r="J774" s="43" t="s">
        <v>2335</v>
      </c>
      <c r="K774" s="43" t="s">
        <v>4595</v>
      </c>
    </row>
    <row r="775" spans="3:11" ht="15" customHeight="1" x14ac:dyDescent="0.25">
      <c r="C775" s="44" t="s">
        <v>4596</v>
      </c>
      <c r="D775" s="43" t="s">
        <v>3440</v>
      </c>
      <c r="F775" s="43" t="s">
        <v>4597</v>
      </c>
      <c r="G775" s="43">
        <v>19651</v>
      </c>
      <c r="H775" s="43" t="s">
        <v>4598</v>
      </c>
      <c r="I775" s="43" t="s">
        <v>4599</v>
      </c>
      <c r="J775" s="43" t="s">
        <v>4600</v>
      </c>
      <c r="K775" s="43" t="s">
        <v>4601</v>
      </c>
    </row>
    <row r="776" spans="3:11" ht="15" customHeight="1" x14ac:dyDescent="0.25">
      <c r="C776" s="44" t="s">
        <v>4602</v>
      </c>
      <c r="D776" s="43" t="s">
        <v>3616</v>
      </c>
      <c r="F776" s="43" t="s">
        <v>4603</v>
      </c>
      <c r="G776" s="43">
        <v>19659</v>
      </c>
      <c r="H776" s="43" t="s">
        <v>4604</v>
      </c>
      <c r="I776" s="43" t="s">
        <v>4536</v>
      </c>
      <c r="J776" s="43" t="s">
        <v>4605</v>
      </c>
      <c r="K776" s="43" t="s">
        <v>4537</v>
      </c>
    </row>
    <row r="777" spans="3:11" ht="15" customHeight="1" x14ac:dyDescent="0.25">
      <c r="C777" s="44" t="s">
        <v>4606</v>
      </c>
      <c r="D777" s="43" t="s">
        <v>3670</v>
      </c>
      <c r="F777" s="43" t="s">
        <v>4607</v>
      </c>
      <c r="G777" s="43">
        <v>19668</v>
      </c>
      <c r="H777" s="43" t="s">
        <v>4608</v>
      </c>
      <c r="I777" s="43" t="s">
        <v>4609</v>
      </c>
      <c r="J777" s="43" t="s">
        <v>2348</v>
      </c>
      <c r="K777" s="43" t="s">
        <v>4610</v>
      </c>
    </row>
    <row r="778" spans="3:11" ht="15" customHeight="1" x14ac:dyDescent="0.25">
      <c r="C778" s="44" t="s">
        <v>4611</v>
      </c>
      <c r="D778" s="43" t="s">
        <v>3804</v>
      </c>
      <c r="F778" s="43" t="s">
        <v>4612</v>
      </c>
      <c r="G778" s="43">
        <v>19696</v>
      </c>
      <c r="H778" s="43" t="s">
        <v>4613</v>
      </c>
      <c r="I778" s="43" t="s">
        <v>4614</v>
      </c>
      <c r="J778" s="43" t="s">
        <v>4615</v>
      </c>
      <c r="K778" s="43" t="s">
        <v>4616</v>
      </c>
    </row>
    <row r="779" spans="3:11" ht="15" customHeight="1" x14ac:dyDescent="0.25">
      <c r="C779" s="44" t="s">
        <v>4617</v>
      </c>
      <c r="D779" s="43" t="s">
        <v>3833</v>
      </c>
      <c r="F779" s="43" t="s">
        <v>4618</v>
      </c>
      <c r="G779" s="43">
        <v>19698</v>
      </c>
      <c r="H779" s="43" t="s">
        <v>4619</v>
      </c>
      <c r="I779" s="43" t="s">
        <v>4620</v>
      </c>
      <c r="J779" s="43" t="s">
        <v>4621</v>
      </c>
      <c r="K779" s="43" t="s">
        <v>4622</v>
      </c>
    </row>
    <row r="780" spans="3:11" ht="15" customHeight="1" x14ac:dyDescent="0.25">
      <c r="C780" s="44" t="s">
        <v>4623</v>
      </c>
      <c r="D780" s="43" t="s">
        <v>3937</v>
      </c>
      <c r="F780" s="43" t="s">
        <v>4624</v>
      </c>
      <c r="G780" s="43">
        <v>19699</v>
      </c>
      <c r="H780" s="43" t="s">
        <v>4625</v>
      </c>
      <c r="I780" s="43" t="s">
        <v>4268</v>
      </c>
      <c r="J780" s="43" t="s">
        <v>2364</v>
      </c>
      <c r="K780" s="43" t="s">
        <v>4269</v>
      </c>
    </row>
    <row r="781" spans="3:11" ht="15" customHeight="1" x14ac:dyDescent="0.25">
      <c r="C781" s="44" t="s">
        <v>4626</v>
      </c>
      <c r="D781" s="43" t="s">
        <v>4345</v>
      </c>
      <c r="F781" s="43" t="s">
        <v>4627</v>
      </c>
      <c r="G781" s="43">
        <v>19735</v>
      </c>
      <c r="H781" s="43" t="s">
        <v>4628</v>
      </c>
      <c r="I781" s="43" t="s">
        <v>4629</v>
      </c>
      <c r="J781" s="43" t="s">
        <v>4630</v>
      </c>
      <c r="K781" s="43" t="s">
        <v>4631</v>
      </c>
    </row>
    <row r="782" spans="3:11" ht="15" customHeight="1" x14ac:dyDescent="0.25">
      <c r="C782" s="44" t="s">
        <v>4632</v>
      </c>
      <c r="D782" s="43" t="s">
        <v>4369</v>
      </c>
      <c r="F782" s="43" t="s">
        <v>4633</v>
      </c>
      <c r="G782" s="43">
        <v>19763</v>
      </c>
      <c r="H782" s="43" t="s">
        <v>4634</v>
      </c>
      <c r="I782" s="43" t="s">
        <v>4635</v>
      </c>
      <c r="J782" s="43" t="s">
        <v>2379</v>
      </c>
      <c r="K782" s="43" t="s">
        <v>4636</v>
      </c>
    </row>
    <row r="783" spans="3:11" ht="15" customHeight="1" x14ac:dyDescent="0.25">
      <c r="C783" s="44" t="s">
        <v>4637</v>
      </c>
      <c r="D783" s="43" t="s">
        <v>3965</v>
      </c>
      <c r="F783" s="43" t="s">
        <v>4638</v>
      </c>
      <c r="G783" s="43">
        <v>192656</v>
      </c>
      <c r="H783" s="43" t="s">
        <v>4639</v>
      </c>
      <c r="I783" s="43" t="s">
        <v>4640</v>
      </c>
      <c r="J783" s="43" t="s">
        <v>4641</v>
      </c>
      <c r="K783" s="43" t="s">
        <v>4642</v>
      </c>
    </row>
    <row r="784" spans="3:11" ht="15" customHeight="1" x14ac:dyDescent="0.25">
      <c r="C784" s="44" t="s">
        <v>4643</v>
      </c>
      <c r="D784" s="43" t="s">
        <v>3988</v>
      </c>
      <c r="F784" s="43" t="s">
        <v>4644</v>
      </c>
      <c r="G784" s="43">
        <v>19821</v>
      </c>
      <c r="H784" s="43" t="s">
        <v>4645</v>
      </c>
      <c r="I784" s="43" t="s">
        <v>4646</v>
      </c>
      <c r="J784" s="43" t="s">
        <v>2393</v>
      </c>
      <c r="K784" s="43" t="s">
        <v>4647</v>
      </c>
    </row>
    <row r="785" spans="3:11" ht="15" customHeight="1" x14ac:dyDescent="0.25">
      <c r="C785" s="44" t="s">
        <v>4648</v>
      </c>
      <c r="D785" s="43" t="s">
        <v>4123</v>
      </c>
      <c r="F785" s="43" t="s">
        <v>4649</v>
      </c>
      <c r="G785" s="43">
        <v>19883</v>
      </c>
      <c r="H785" s="43" t="s">
        <v>4650</v>
      </c>
      <c r="I785" s="43" t="s">
        <v>4651</v>
      </c>
      <c r="J785" s="43" t="s">
        <v>4652</v>
      </c>
      <c r="K785" s="43" t="s">
        <v>4653</v>
      </c>
    </row>
    <row r="786" spans="3:11" ht="15" customHeight="1" x14ac:dyDescent="0.25">
      <c r="C786" s="44" t="s">
        <v>4654</v>
      </c>
      <c r="D786" s="43" t="s">
        <v>4655</v>
      </c>
      <c r="F786" s="43" t="s">
        <v>4657</v>
      </c>
      <c r="G786" s="43">
        <v>67248</v>
      </c>
      <c r="H786" s="43" t="s">
        <v>4658</v>
      </c>
      <c r="I786" s="43" t="s">
        <v>4659</v>
      </c>
      <c r="J786" s="43" t="s">
        <v>2404</v>
      </c>
      <c r="K786" s="43" t="s">
        <v>4660</v>
      </c>
    </row>
    <row r="787" spans="3:11" ht="15" customHeight="1" x14ac:dyDescent="0.25">
      <c r="C787" s="44" t="s">
        <v>4661</v>
      </c>
      <c r="D787" s="43" t="s">
        <v>4130</v>
      </c>
      <c r="F787" s="43" t="s">
        <v>4662</v>
      </c>
      <c r="G787" s="43">
        <v>67676</v>
      </c>
      <c r="H787" s="43" t="s">
        <v>4663</v>
      </c>
      <c r="I787" s="43" t="s">
        <v>4664</v>
      </c>
      <c r="J787" s="43" t="s">
        <v>4665</v>
      </c>
      <c r="K787" s="43" t="s">
        <v>4666</v>
      </c>
    </row>
    <row r="788" spans="3:11" ht="15" customHeight="1" x14ac:dyDescent="0.25">
      <c r="C788" s="44" t="s">
        <v>4667</v>
      </c>
      <c r="D788" s="43" t="s">
        <v>4146</v>
      </c>
      <c r="F788" s="43" t="s">
        <v>4668</v>
      </c>
      <c r="G788" s="43">
        <v>67874</v>
      </c>
      <c r="H788" s="43" t="s">
        <v>4669</v>
      </c>
      <c r="I788" s="43" t="s">
        <v>4110</v>
      </c>
      <c r="J788" s="43" t="s">
        <v>4670</v>
      </c>
      <c r="K788" s="43" t="s">
        <v>4111</v>
      </c>
    </row>
    <row r="789" spans="3:11" ht="15" customHeight="1" x14ac:dyDescent="0.25">
      <c r="C789" s="44" t="s">
        <v>4671</v>
      </c>
      <c r="D789" s="43" t="s">
        <v>4672</v>
      </c>
      <c r="F789" s="43" t="s">
        <v>4674</v>
      </c>
      <c r="G789" s="43">
        <v>12394</v>
      </c>
      <c r="H789" s="43" t="s">
        <v>4675</v>
      </c>
      <c r="I789" s="43" t="s">
        <v>4676</v>
      </c>
      <c r="J789" s="43" t="s">
        <v>4677</v>
      </c>
      <c r="K789" s="43" t="s">
        <v>4678</v>
      </c>
    </row>
    <row r="790" spans="3:11" ht="15" customHeight="1" x14ac:dyDescent="0.25">
      <c r="C790" s="44" t="s">
        <v>4679</v>
      </c>
      <c r="D790" s="43" t="s">
        <v>4680</v>
      </c>
      <c r="F790" s="43" t="s">
        <v>4682</v>
      </c>
      <c r="G790" s="43">
        <v>12393</v>
      </c>
      <c r="H790" s="43" t="s">
        <v>4683</v>
      </c>
      <c r="I790" s="43" t="s">
        <v>4684</v>
      </c>
      <c r="J790" s="43" t="s">
        <v>4685</v>
      </c>
      <c r="K790" s="43" t="s">
        <v>4686</v>
      </c>
    </row>
    <row r="791" spans="3:11" ht="15" customHeight="1" x14ac:dyDescent="0.25">
      <c r="C791" s="44" t="s">
        <v>4687</v>
      </c>
      <c r="D791" s="43" t="s">
        <v>4290</v>
      </c>
      <c r="F791" s="43" t="s">
        <v>4688</v>
      </c>
      <c r="G791" s="43">
        <v>72124</v>
      </c>
      <c r="H791" s="43" t="s">
        <v>4689</v>
      </c>
      <c r="I791" s="43" t="s">
        <v>4690</v>
      </c>
      <c r="J791" s="43" t="s">
        <v>4691</v>
      </c>
      <c r="K791" s="43" t="s">
        <v>4692</v>
      </c>
    </row>
    <row r="792" spans="3:11" ht="15" customHeight="1" x14ac:dyDescent="0.25">
      <c r="C792" s="44" t="s">
        <v>4693</v>
      </c>
      <c r="D792" s="43" t="s">
        <v>206</v>
      </c>
      <c r="F792" s="43" t="s">
        <v>4694</v>
      </c>
      <c r="G792" s="43">
        <v>20347</v>
      </c>
      <c r="H792" s="43" t="s">
        <v>4695</v>
      </c>
      <c r="I792" s="43" t="s">
        <v>4406</v>
      </c>
      <c r="J792" s="43" t="s">
        <v>4696</v>
      </c>
      <c r="K792" s="43" t="s">
        <v>4407</v>
      </c>
    </row>
    <row r="793" spans="3:11" ht="15" customHeight="1" x14ac:dyDescent="0.25">
      <c r="C793" s="44" t="s">
        <v>4697</v>
      </c>
      <c r="D793" s="43" t="s">
        <v>207</v>
      </c>
      <c r="F793" s="43" t="s">
        <v>4698</v>
      </c>
      <c r="G793" s="43">
        <v>75826</v>
      </c>
      <c r="H793" s="43" t="s">
        <v>4699</v>
      </c>
      <c r="I793" s="43" t="s">
        <v>4700</v>
      </c>
      <c r="J793" s="43" t="s">
        <v>4701</v>
      </c>
      <c r="K793" s="43" t="s">
        <v>4702</v>
      </c>
    </row>
    <row r="794" spans="3:11" ht="15" customHeight="1" x14ac:dyDescent="0.25">
      <c r="C794" s="44" t="s">
        <v>4704</v>
      </c>
      <c r="D794" s="43" t="s">
        <v>2828</v>
      </c>
      <c r="F794" s="43" t="s">
        <v>4705</v>
      </c>
      <c r="G794" s="43">
        <v>55948</v>
      </c>
      <c r="H794" s="43" t="s">
        <v>4706</v>
      </c>
      <c r="I794" s="43" t="s">
        <v>3980</v>
      </c>
      <c r="J794" s="43" t="s">
        <v>167</v>
      </c>
      <c r="K794" s="43" t="s">
        <v>3981</v>
      </c>
    </row>
    <row r="795" spans="3:11" ht="15" customHeight="1" x14ac:dyDescent="0.25">
      <c r="C795" s="44" t="s">
        <v>4707</v>
      </c>
      <c r="D795" s="43" t="s">
        <v>3104</v>
      </c>
      <c r="F795" s="43" t="s">
        <v>4708</v>
      </c>
      <c r="G795" s="43">
        <v>20377</v>
      </c>
      <c r="H795" s="43" t="s">
        <v>4709</v>
      </c>
      <c r="I795" s="43" t="s">
        <v>3988</v>
      </c>
      <c r="J795" s="43" t="s">
        <v>2447</v>
      </c>
      <c r="K795" s="43" t="s">
        <v>3989</v>
      </c>
    </row>
    <row r="796" spans="3:11" ht="15" customHeight="1" x14ac:dyDescent="0.25">
      <c r="C796" s="44" t="s">
        <v>4710</v>
      </c>
      <c r="D796" s="43" t="s">
        <v>3172</v>
      </c>
      <c r="F796" s="43" t="s">
        <v>4711</v>
      </c>
      <c r="G796" s="43">
        <v>20319</v>
      </c>
      <c r="H796" s="43" t="s">
        <v>4712</v>
      </c>
      <c r="I796" s="43" t="s">
        <v>4123</v>
      </c>
      <c r="J796" s="43" t="s">
        <v>2451</v>
      </c>
      <c r="K796" s="43" t="s">
        <v>4124</v>
      </c>
    </row>
    <row r="797" spans="3:11" ht="15" customHeight="1" x14ac:dyDescent="0.25">
      <c r="C797" s="44" t="s">
        <v>4713</v>
      </c>
      <c r="D797" s="43" t="s">
        <v>3249</v>
      </c>
      <c r="F797" s="43" t="s">
        <v>4714</v>
      </c>
      <c r="G797" s="43">
        <v>20379</v>
      </c>
      <c r="H797" s="43" t="s">
        <v>4715</v>
      </c>
      <c r="I797" s="43" t="s">
        <v>4655</v>
      </c>
      <c r="J797" s="43" t="s">
        <v>2455</v>
      </c>
      <c r="K797" s="43" t="s">
        <v>4656</v>
      </c>
    </row>
    <row r="798" spans="3:11" ht="15" customHeight="1" x14ac:dyDescent="0.25">
      <c r="C798" s="44" t="s">
        <v>4716</v>
      </c>
      <c r="D798" s="43" t="s">
        <v>3355</v>
      </c>
      <c r="F798" s="43" t="s">
        <v>4717</v>
      </c>
      <c r="G798" s="43">
        <v>54612</v>
      </c>
      <c r="H798" s="43" t="s">
        <v>4718</v>
      </c>
      <c r="I798" s="43" t="s">
        <v>4130</v>
      </c>
      <c r="J798" s="43" t="s">
        <v>4719</v>
      </c>
      <c r="K798" s="43" t="s">
        <v>4131</v>
      </c>
    </row>
    <row r="799" spans="3:11" ht="15" customHeight="1" x14ac:dyDescent="0.25">
      <c r="C799" s="44" t="s">
        <v>4720</v>
      </c>
      <c r="D799" s="43" t="s">
        <v>3446</v>
      </c>
      <c r="F799" s="43" t="s">
        <v>4721</v>
      </c>
      <c r="G799" s="43">
        <v>216225</v>
      </c>
      <c r="H799" s="43" t="s">
        <v>4722</v>
      </c>
      <c r="I799" s="43" t="s">
        <v>4555</v>
      </c>
      <c r="J799" s="43" t="s">
        <v>2463</v>
      </c>
      <c r="K799" s="43" t="s">
        <v>4556</v>
      </c>
    </row>
    <row r="800" spans="3:11" ht="15" customHeight="1" x14ac:dyDescent="0.25">
      <c r="C800" s="44" t="s">
        <v>4723</v>
      </c>
      <c r="D800" s="43" t="s">
        <v>3468</v>
      </c>
      <c r="F800" s="43" t="s">
        <v>4724</v>
      </c>
      <c r="G800" s="43">
        <v>20563</v>
      </c>
      <c r="H800" s="43" t="s">
        <v>4725</v>
      </c>
      <c r="I800" s="43" t="s">
        <v>3996</v>
      </c>
      <c r="J800" s="43" t="s">
        <v>168</v>
      </c>
      <c r="K800" s="43" t="s">
        <v>3997</v>
      </c>
    </row>
    <row r="801" spans="3:11" ht="15" customHeight="1" x14ac:dyDescent="0.25">
      <c r="C801" s="44" t="s">
        <v>4726</v>
      </c>
      <c r="D801" s="43" t="s">
        <v>3473</v>
      </c>
      <c r="F801" s="43" t="s">
        <v>4727</v>
      </c>
      <c r="G801" s="43">
        <v>17125</v>
      </c>
      <c r="H801" s="43" t="s">
        <v>4728</v>
      </c>
      <c r="I801" s="43" t="s">
        <v>4729</v>
      </c>
      <c r="J801" s="43" t="s">
        <v>4730</v>
      </c>
      <c r="K801" s="43" t="s">
        <v>4731</v>
      </c>
    </row>
    <row r="802" spans="3:11" ht="15" customHeight="1" x14ac:dyDescent="0.25">
      <c r="C802" s="44" t="s">
        <v>4732</v>
      </c>
      <c r="D802" s="43" t="s">
        <v>3638</v>
      </c>
      <c r="F802" s="43" t="s">
        <v>4733</v>
      </c>
      <c r="G802" s="43">
        <v>17126</v>
      </c>
      <c r="H802" s="43" t="s">
        <v>4734</v>
      </c>
      <c r="I802" s="43" t="s">
        <v>4735</v>
      </c>
      <c r="J802" s="43" t="s">
        <v>4736</v>
      </c>
      <c r="K802" s="43" t="s">
        <v>4737</v>
      </c>
    </row>
    <row r="803" spans="3:11" ht="15" customHeight="1" x14ac:dyDescent="0.25">
      <c r="C803" s="44" t="s">
        <v>4738</v>
      </c>
      <c r="D803" s="43" t="s">
        <v>3715</v>
      </c>
      <c r="F803" s="43" t="s">
        <v>4739</v>
      </c>
      <c r="G803" s="43">
        <v>17127</v>
      </c>
      <c r="H803" s="43" t="s">
        <v>4740</v>
      </c>
      <c r="I803" s="43" t="s">
        <v>4741</v>
      </c>
      <c r="J803" s="43" t="s">
        <v>4742</v>
      </c>
      <c r="K803" s="43" t="s">
        <v>4743</v>
      </c>
    </row>
    <row r="804" spans="3:11" ht="15" customHeight="1" x14ac:dyDescent="0.25">
      <c r="C804" s="44" t="s">
        <v>4744</v>
      </c>
      <c r="D804" s="43" t="s">
        <v>3735</v>
      </c>
      <c r="F804" s="43" t="s">
        <v>4745</v>
      </c>
      <c r="G804" s="43">
        <v>17128</v>
      </c>
      <c r="H804" s="43" t="s">
        <v>4746</v>
      </c>
      <c r="I804" s="43" t="s">
        <v>4747</v>
      </c>
      <c r="J804" s="43" t="s">
        <v>4748</v>
      </c>
      <c r="K804" s="43" t="s">
        <v>4749</v>
      </c>
    </row>
    <row r="805" spans="3:11" ht="15" customHeight="1" x14ac:dyDescent="0.25">
      <c r="C805" s="44" t="s">
        <v>4750</v>
      </c>
      <c r="D805" s="43" t="s">
        <v>3992</v>
      </c>
      <c r="F805" s="43" t="s">
        <v>4751</v>
      </c>
      <c r="G805" s="43">
        <v>17130</v>
      </c>
      <c r="H805" s="43" t="s">
        <v>4752</v>
      </c>
      <c r="I805" s="43" t="s">
        <v>4753</v>
      </c>
      <c r="J805" s="43" t="s">
        <v>4754</v>
      </c>
      <c r="K805" s="43" t="s">
        <v>4755</v>
      </c>
    </row>
    <row r="806" spans="3:11" ht="15" customHeight="1" x14ac:dyDescent="0.25">
      <c r="C806" s="44" t="s">
        <v>4756</v>
      </c>
      <c r="D806" s="43" t="s">
        <v>4061</v>
      </c>
      <c r="F806" s="43" t="s">
        <v>4757</v>
      </c>
      <c r="G806" s="43">
        <v>20603</v>
      </c>
      <c r="H806" s="43" t="s">
        <v>4758</v>
      </c>
      <c r="I806" s="43" t="s">
        <v>4759</v>
      </c>
      <c r="J806" s="43" t="s">
        <v>2489</v>
      </c>
      <c r="K806" s="43" t="s">
        <v>4760</v>
      </c>
    </row>
    <row r="807" spans="3:11" ht="15" customHeight="1" x14ac:dyDescent="0.25">
      <c r="C807" s="44" t="s">
        <v>4761</v>
      </c>
      <c r="D807" s="43" t="s">
        <v>4101</v>
      </c>
      <c r="F807" s="43" t="s">
        <v>4762</v>
      </c>
      <c r="G807" s="43">
        <v>75788</v>
      </c>
      <c r="H807" s="43" t="s">
        <v>4763</v>
      </c>
      <c r="I807" s="43" t="s">
        <v>4764</v>
      </c>
      <c r="J807" s="43" t="s">
        <v>4765</v>
      </c>
      <c r="K807" s="43" t="s">
        <v>4766</v>
      </c>
    </row>
    <row r="808" spans="3:11" ht="15" customHeight="1" x14ac:dyDescent="0.25">
      <c r="C808" s="44" t="s">
        <v>4767</v>
      </c>
      <c r="D808" s="43" t="s">
        <v>4156</v>
      </c>
      <c r="F808" s="43" t="s">
        <v>4768</v>
      </c>
      <c r="G808" s="43">
        <v>66354</v>
      </c>
      <c r="H808" s="43" t="s">
        <v>4769</v>
      </c>
      <c r="I808" s="43" t="s">
        <v>4770</v>
      </c>
      <c r="J808" s="43" t="s">
        <v>2496</v>
      </c>
      <c r="K808" s="43" t="s">
        <v>4771</v>
      </c>
    </row>
    <row r="809" spans="3:11" ht="15" customHeight="1" x14ac:dyDescent="0.25">
      <c r="C809" s="44" t="s">
        <v>4772</v>
      </c>
      <c r="D809" s="43" t="s">
        <v>4259</v>
      </c>
      <c r="F809" s="43" t="s">
        <v>4773</v>
      </c>
      <c r="G809" s="43">
        <v>12703</v>
      </c>
      <c r="H809" s="43" t="s">
        <v>4774</v>
      </c>
      <c r="I809" s="43" t="s">
        <v>4282</v>
      </c>
      <c r="J809" s="43" t="s">
        <v>2503</v>
      </c>
      <c r="K809" s="43" t="s">
        <v>4283</v>
      </c>
    </row>
    <row r="810" spans="3:11" ht="15" customHeight="1" x14ac:dyDescent="0.25">
      <c r="C810" s="44" t="s">
        <v>4775</v>
      </c>
      <c r="D810" s="43" t="s">
        <v>4312</v>
      </c>
      <c r="F810" s="43" t="s">
        <v>4776</v>
      </c>
      <c r="G810" s="43">
        <v>216233</v>
      </c>
      <c r="H810" s="43" t="s">
        <v>4777</v>
      </c>
      <c r="I810" s="43" t="s">
        <v>4778</v>
      </c>
      <c r="J810" s="43" t="s">
        <v>2509</v>
      </c>
      <c r="K810" s="43" t="s">
        <v>4779</v>
      </c>
    </row>
    <row r="811" spans="3:11" ht="15" customHeight="1" x14ac:dyDescent="0.25">
      <c r="C811" s="44" t="s">
        <v>4780</v>
      </c>
      <c r="D811" s="43" t="s">
        <v>4403</v>
      </c>
      <c r="F811" s="43" t="s">
        <v>4781</v>
      </c>
      <c r="G811" s="43">
        <v>12702</v>
      </c>
      <c r="H811" s="43" t="s">
        <v>4782</v>
      </c>
      <c r="I811" s="43" t="s">
        <v>4783</v>
      </c>
      <c r="J811" s="43" t="s">
        <v>2513</v>
      </c>
      <c r="K811" s="43" t="s">
        <v>4784</v>
      </c>
    </row>
    <row r="812" spans="3:11" ht="15" customHeight="1" x14ac:dyDescent="0.25">
      <c r="C812" s="44" t="s">
        <v>4785</v>
      </c>
      <c r="D812" s="43" t="s">
        <v>4555</v>
      </c>
      <c r="F812" s="43" t="s">
        <v>4786</v>
      </c>
      <c r="G812" s="43">
        <v>20655</v>
      </c>
      <c r="H812" s="43" t="s">
        <v>4787</v>
      </c>
      <c r="I812" s="43" t="s">
        <v>4788</v>
      </c>
      <c r="J812" s="43" t="s">
        <v>2518</v>
      </c>
      <c r="K812" s="43" t="s">
        <v>4789</v>
      </c>
    </row>
    <row r="813" spans="3:11" ht="15" customHeight="1" x14ac:dyDescent="0.25">
      <c r="C813" s="44" t="s">
        <v>4790</v>
      </c>
      <c r="D813" s="43" t="s">
        <v>4791</v>
      </c>
      <c r="F813" s="43" t="s">
        <v>4793</v>
      </c>
      <c r="G813" s="43">
        <v>20410</v>
      </c>
      <c r="H813" s="43" t="s">
        <v>4794</v>
      </c>
      <c r="I813" s="43" t="s">
        <v>4795</v>
      </c>
      <c r="J813" s="43" t="s">
        <v>2524</v>
      </c>
      <c r="K813" s="43" t="s">
        <v>4796</v>
      </c>
    </row>
    <row r="814" spans="3:11" ht="15" customHeight="1" x14ac:dyDescent="0.25">
      <c r="C814" s="44" t="s">
        <v>4797</v>
      </c>
      <c r="D814" s="43" t="s">
        <v>4798</v>
      </c>
      <c r="F814" s="43" t="s">
        <v>4800</v>
      </c>
      <c r="G814" s="43">
        <v>20671</v>
      </c>
      <c r="H814" s="43" t="s">
        <v>4801</v>
      </c>
      <c r="I814" s="43" t="s">
        <v>4802</v>
      </c>
      <c r="J814" s="43" t="s">
        <v>4803</v>
      </c>
      <c r="K814" s="43" t="s">
        <v>4804</v>
      </c>
    </row>
    <row r="815" spans="3:11" ht="15" customHeight="1" x14ac:dyDescent="0.25">
      <c r="C815" s="44" t="s">
        <v>4805</v>
      </c>
      <c r="D815" s="43" t="s">
        <v>4806</v>
      </c>
      <c r="F815" s="43" t="s">
        <v>4808</v>
      </c>
      <c r="G815" s="43">
        <v>20674</v>
      </c>
      <c r="H815" s="43" t="s">
        <v>4809</v>
      </c>
      <c r="I815" s="43" t="s">
        <v>4810</v>
      </c>
      <c r="J815" s="43" t="s">
        <v>4811</v>
      </c>
      <c r="K815" s="43" t="s">
        <v>4812</v>
      </c>
    </row>
    <row r="816" spans="3:11" ht="15" customHeight="1" x14ac:dyDescent="0.25">
      <c r="C816" s="44" t="s">
        <v>4813</v>
      </c>
      <c r="D816" s="43" t="s">
        <v>206</v>
      </c>
      <c r="F816" s="43" t="s">
        <v>4814</v>
      </c>
      <c r="G816" s="43">
        <v>20683</v>
      </c>
      <c r="H816" s="43" t="s">
        <v>4815</v>
      </c>
      <c r="I816" s="43" t="s">
        <v>4816</v>
      </c>
      <c r="J816" s="43" t="s">
        <v>4817</v>
      </c>
      <c r="K816" s="43" t="s">
        <v>4818</v>
      </c>
    </row>
    <row r="817" spans="3:11" ht="15" customHeight="1" x14ac:dyDescent="0.25">
      <c r="C817" s="44" t="s">
        <v>4819</v>
      </c>
      <c r="D817" s="43" t="s">
        <v>207</v>
      </c>
      <c r="F817" s="43" t="s">
        <v>4820</v>
      </c>
      <c r="G817" s="43">
        <v>94214</v>
      </c>
      <c r="H817" s="43" t="s">
        <v>4821</v>
      </c>
      <c r="I817" s="43" t="s">
        <v>4791</v>
      </c>
      <c r="J817" s="43" t="s">
        <v>4822</v>
      </c>
      <c r="K817" s="43" t="s">
        <v>4792</v>
      </c>
    </row>
    <row r="818" spans="3:11" ht="15" customHeight="1" x14ac:dyDescent="0.25">
      <c r="C818" s="44" t="s">
        <v>4824</v>
      </c>
      <c r="D818" s="43" t="s">
        <v>2816</v>
      </c>
      <c r="F818" s="43" t="s">
        <v>4825</v>
      </c>
      <c r="G818" s="43">
        <v>20846</v>
      </c>
      <c r="H818" s="43" t="s">
        <v>4826</v>
      </c>
      <c r="I818" s="43" t="s">
        <v>4827</v>
      </c>
      <c r="J818" s="43" t="s">
        <v>4828</v>
      </c>
      <c r="K818" s="43" t="s">
        <v>4829</v>
      </c>
    </row>
    <row r="819" spans="3:11" ht="15" customHeight="1" x14ac:dyDescent="0.25">
      <c r="C819" s="44" t="s">
        <v>4830</v>
      </c>
      <c r="D819" s="43" t="s">
        <v>2833</v>
      </c>
      <c r="F819" s="43" t="s">
        <v>4831</v>
      </c>
      <c r="G819" s="43">
        <v>20848</v>
      </c>
      <c r="H819" s="43" t="s">
        <v>4832</v>
      </c>
      <c r="I819" s="43" t="s">
        <v>4833</v>
      </c>
      <c r="J819" s="43" t="s">
        <v>4834</v>
      </c>
      <c r="K819" s="43" t="s">
        <v>4835</v>
      </c>
    </row>
    <row r="820" spans="3:11" ht="15" customHeight="1" x14ac:dyDescent="0.25">
      <c r="C820" s="44" t="s">
        <v>4836</v>
      </c>
      <c r="D820" s="43" t="s">
        <v>3122</v>
      </c>
      <c r="F820" s="43" t="s">
        <v>4837</v>
      </c>
      <c r="G820" s="43">
        <v>20850</v>
      </c>
      <c r="H820" s="43" t="s">
        <v>4838</v>
      </c>
      <c r="I820" s="43" t="s">
        <v>4839</v>
      </c>
      <c r="J820" s="43" t="s">
        <v>2553</v>
      </c>
      <c r="K820" s="43" t="s">
        <v>4840</v>
      </c>
    </row>
    <row r="821" spans="3:11" ht="15" customHeight="1" x14ac:dyDescent="0.25">
      <c r="C821" s="44" t="s">
        <v>4841</v>
      </c>
      <c r="D821" s="43" t="s">
        <v>3343</v>
      </c>
      <c r="F821" s="43" t="s">
        <v>4842</v>
      </c>
      <c r="G821" s="43">
        <v>52615</v>
      </c>
      <c r="H821" s="43" t="s">
        <v>4843</v>
      </c>
      <c r="I821" s="43" t="s">
        <v>4844</v>
      </c>
      <c r="J821" s="43" t="s">
        <v>2559</v>
      </c>
      <c r="K821" s="43" t="s">
        <v>4845</v>
      </c>
    </row>
    <row r="822" spans="3:11" ht="15" customHeight="1" x14ac:dyDescent="0.25">
      <c r="C822" s="44" t="s">
        <v>4846</v>
      </c>
      <c r="D822" s="43" t="s">
        <v>3349</v>
      </c>
      <c r="F822" s="43" t="s">
        <v>4847</v>
      </c>
      <c r="G822" s="43">
        <v>271981</v>
      </c>
      <c r="H822" s="43" t="s">
        <v>4848</v>
      </c>
      <c r="I822" s="43" t="s">
        <v>4849</v>
      </c>
      <c r="J822" s="43" t="s">
        <v>4850</v>
      </c>
      <c r="K822" s="43" t="s">
        <v>4851</v>
      </c>
    </row>
    <row r="823" spans="3:11" ht="15" customHeight="1" x14ac:dyDescent="0.25">
      <c r="C823" s="44" t="s">
        <v>4852</v>
      </c>
      <c r="D823" s="43" t="s">
        <v>3397</v>
      </c>
      <c r="F823" s="43" t="s">
        <v>4853</v>
      </c>
      <c r="G823" s="43">
        <v>56480</v>
      </c>
      <c r="H823" s="43" t="s">
        <v>4854</v>
      </c>
      <c r="I823" s="43" t="s">
        <v>4855</v>
      </c>
      <c r="J823" s="43" t="s">
        <v>2564</v>
      </c>
      <c r="K823" s="43" t="s">
        <v>4856</v>
      </c>
    </row>
    <row r="824" spans="3:11" ht="15" customHeight="1" x14ac:dyDescent="0.25">
      <c r="C824" s="44" t="s">
        <v>4857</v>
      </c>
      <c r="D824" s="43" t="s">
        <v>3594</v>
      </c>
      <c r="F824" s="43" t="s">
        <v>4858</v>
      </c>
      <c r="G824" s="43">
        <v>57765</v>
      </c>
      <c r="H824" s="43" t="s">
        <v>4859</v>
      </c>
      <c r="I824" s="43" t="s">
        <v>4860</v>
      </c>
      <c r="J824" s="43" t="s">
        <v>2568</v>
      </c>
      <c r="K824" s="43" t="s">
        <v>4861</v>
      </c>
    </row>
    <row r="825" spans="3:11" ht="15" customHeight="1" x14ac:dyDescent="0.25">
      <c r="C825" s="44" t="s">
        <v>4862</v>
      </c>
      <c r="D825" s="43" t="s">
        <v>3962</v>
      </c>
      <c r="F825" s="43" t="s">
        <v>4863</v>
      </c>
      <c r="G825" s="43">
        <v>21412</v>
      </c>
      <c r="H825" s="43" t="s">
        <v>4864</v>
      </c>
      <c r="I825" s="43" t="s">
        <v>4423</v>
      </c>
      <c r="J825" s="43" t="s">
        <v>2572</v>
      </c>
      <c r="K825" s="43" t="s">
        <v>4424</v>
      </c>
    </row>
    <row r="826" spans="3:11" ht="15" customHeight="1" x14ac:dyDescent="0.25">
      <c r="C826" s="44" t="s">
        <v>4865</v>
      </c>
      <c r="D826" s="43" t="s">
        <v>4072</v>
      </c>
      <c r="F826" s="43" t="s">
        <v>4866</v>
      </c>
      <c r="G826" s="43">
        <v>21752</v>
      </c>
      <c r="H826" s="43" t="s">
        <v>4867</v>
      </c>
      <c r="I826" s="43" t="s">
        <v>4868</v>
      </c>
      <c r="J826" s="43" t="s">
        <v>2576</v>
      </c>
      <c r="K826" s="43" t="s">
        <v>4869</v>
      </c>
    </row>
    <row r="827" spans="3:11" ht="15" customHeight="1" x14ac:dyDescent="0.25">
      <c r="C827" s="44" t="s">
        <v>4870</v>
      </c>
      <c r="D827" s="43" t="s">
        <v>4179</v>
      </c>
      <c r="F827" s="43" t="s">
        <v>4871</v>
      </c>
      <c r="G827" s="43">
        <v>21780</v>
      </c>
      <c r="H827" s="43" t="s">
        <v>4872</v>
      </c>
      <c r="I827" s="43" t="s">
        <v>4873</v>
      </c>
      <c r="J827" s="43" t="s">
        <v>2580</v>
      </c>
      <c r="K827" s="43" t="s">
        <v>4874</v>
      </c>
    </row>
    <row r="828" spans="3:11" ht="15" customHeight="1" x14ac:dyDescent="0.25">
      <c r="C828" s="44" t="s">
        <v>4875</v>
      </c>
      <c r="D828" s="43" t="s">
        <v>4484</v>
      </c>
      <c r="F828" s="43" t="s">
        <v>4876</v>
      </c>
      <c r="G828" s="43">
        <v>21803</v>
      </c>
      <c r="H828" s="43" t="s">
        <v>4877</v>
      </c>
      <c r="I828" s="43" t="s">
        <v>4430</v>
      </c>
      <c r="J828" s="43" t="s">
        <v>2584</v>
      </c>
      <c r="K828" s="43" t="s">
        <v>4431</v>
      </c>
    </row>
    <row r="829" spans="3:11" ht="15" customHeight="1" x14ac:dyDescent="0.25">
      <c r="C829" s="44" t="s">
        <v>4878</v>
      </c>
      <c r="D829" s="43" t="s">
        <v>4489</v>
      </c>
      <c r="F829" s="43" t="s">
        <v>4879</v>
      </c>
      <c r="G829" s="43">
        <v>21808</v>
      </c>
      <c r="H829" s="43" t="s">
        <v>4880</v>
      </c>
      <c r="I829" s="43" t="s">
        <v>4881</v>
      </c>
      <c r="J829" s="43" t="s">
        <v>2588</v>
      </c>
      <c r="K829" s="43" t="s">
        <v>4882</v>
      </c>
    </row>
    <row r="830" spans="3:11" ht="15" customHeight="1" x14ac:dyDescent="0.25">
      <c r="C830" s="44" t="s">
        <v>4883</v>
      </c>
      <c r="D830" s="43" t="s">
        <v>4498</v>
      </c>
      <c r="F830" s="43" t="s">
        <v>4884</v>
      </c>
      <c r="G830" s="43">
        <v>21809</v>
      </c>
      <c r="H830" s="43" t="s">
        <v>4885</v>
      </c>
      <c r="I830" s="43" t="s">
        <v>4886</v>
      </c>
      <c r="J830" s="43" t="s">
        <v>2592</v>
      </c>
      <c r="K830" s="43" t="s">
        <v>4887</v>
      </c>
    </row>
    <row r="831" spans="3:11" ht="15" customHeight="1" x14ac:dyDescent="0.25">
      <c r="C831" s="44" t="s">
        <v>4888</v>
      </c>
      <c r="D831" s="43" t="s">
        <v>4532</v>
      </c>
      <c r="F831" s="43" t="s">
        <v>4889</v>
      </c>
      <c r="G831" s="43">
        <v>21812</v>
      </c>
      <c r="H831" s="43" t="s">
        <v>4890</v>
      </c>
      <c r="I831" s="43" t="s">
        <v>4891</v>
      </c>
      <c r="J831" s="43" t="s">
        <v>4892</v>
      </c>
      <c r="K831" s="43" t="s">
        <v>4893</v>
      </c>
    </row>
    <row r="832" spans="3:11" ht="15" customHeight="1" x14ac:dyDescent="0.25">
      <c r="C832" s="44" t="s">
        <v>4894</v>
      </c>
      <c r="D832" s="43" t="s">
        <v>4579</v>
      </c>
      <c r="F832" s="43" t="s">
        <v>4895</v>
      </c>
      <c r="G832" s="43">
        <v>21813</v>
      </c>
      <c r="H832" s="43" t="s">
        <v>4896</v>
      </c>
      <c r="I832" s="43" t="s">
        <v>4897</v>
      </c>
      <c r="J832" s="43" t="s">
        <v>4898</v>
      </c>
      <c r="K832" s="43" t="s">
        <v>4899</v>
      </c>
    </row>
    <row r="833" spans="3:11" ht="15" customHeight="1" x14ac:dyDescent="0.25">
      <c r="C833" s="44" t="s">
        <v>4900</v>
      </c>
      <c r="D833" s="43" t="s">
        <v>3973</v>
      </c>
      <c r="F833" s="43" t="s">
        <v>4901</v>
      </c>
      <c r="G833" s="43">
        <v>21815</v>
      </c>
      <c r="H833" s="43" t="s">
        <v>4902</v>
      </c>
      <c r="I833" s="43" t="s">
        <v>4903</v>
      </c>
      <c r="J833" s="43" t="s">
        <v>2604</v>
      </c>
      <c r="K833" s="43" t="s">
        <v>4904</v>
      </c>
    </row>
    <row r="834" spans="3:11" ht="15" customHeight="1" x14ac:dyDescent="0.25">
      <c r="C834" s="44" t="s">
        <v>4905</v>
      </c>
      <c r="D834" s="43" t="s">
        <v>4778</v>
      </c>
      <c r="F834" s="43" t="s">
        <v>4906</v>
      </c>
      <c r="G834" s="43">
        <v>21824</v>
      </c>
      <c r="H834" s="43" t="s">
        <v>4907</v>
      </c>
      <c r="I834" s="43" t="s">
        <v>4908</v>
      </c>
      <c r="J834" s="43" t="s">
        <v>2608</v>
      </c>
      <c r="K834" s="43" t="s">
        <v>4909</v>
      </c>
    </row>
    <row r="835" spans="3:11" ht="15" customHeight="1" x14ac:dyDescent="0.25">
      <c r="C835" s="44" t="s">
        <v>4910</v>
      </c>
      <c r="D835" s="43" t="s">
        <v>4783</v>
      </c>
      <c r="F835" s="43" t="s">
        <v>4911</v>
      </c>
      <c r="G835" s="43">
        <v>21838</v>
      </c>
      <c r="H835" s="43" t="s">
        <v>4912</v>
      </c>
      <c r="I835" s="43" t="s">
        <v>4913</v>
      </c>
      <c r="J835" s="43" t="s">
        <v>4914</v>
      </c>
      <c r="K835" s="43" t="s">
        <v>4915</v>
      </c>
    </row>
    <row r="836" spans="3:11" ht="15" customHeight="1" x14ac:dyDescent="0.25">
      <c r="C836" s="44" t="s">
        <v>4916</v>
      </c>
      <c r="D836" s="43" t="s">
        <v>4908</v>
      </c>
      <c r="F836" s="43" t="s">
        <v>4917</v>
      </c>
      <c r="G836" s="43">
        <v>21859</v>
      </c>
      <c r="H836" s="43" t="s">
        <v>4918</v>
      </c>
      <c r="I836" s="43" t="s">
        <v>4138</v>
      </c>
      <c r="J836" s="43" t="s">
        <v>4919</v>
      </c>
      <c r="K836" s="43" t="s">
        <v>4139</v>
      </c>
    </row>
    <row r="837" spans="3:11" ht="15" customHeight="1" x14ac:dyDescent="0.25">
      <c r="C837" s="44" t="s">
        <v>4920</v>
      </c>
      <c r="D837" s="43" t="s">
        <v>4921</v>
      </c>
      <c r="F837" s="43" t="s">
        <v>4923</v>
      </c>
      <c r="G837" s="43">
        <v>21885</v>
      </c>
      <c r="H837" s="43" t="s">
        <v>4924</v>
      </c>
      <c r="I837" s="43" t="s">
        <v>4798</v>
      </c>
      <c r="J837" s="43" t="s">
        <v>4925</v>
      </c>
      <c r="K837" s="43" t="s">
        <v>4799</v>
      </c>
    </row>
    <row r="838" spans="3:11" ht="15" customHeight="1" x14ac:dyDescent="0.25">
      <c r="C838" s="44" t="s">
        <v>4926</v>
      </c>
      <c r="D838" s="43" t="s">
        <v>4927</v>
      </c>
      <c r="F838" s="43" t="s">
        <v>4929</v>
      </c>
      <c r="G838" s="43">
        <v>24088</v>
      </c>
      <c r="H838" s="43" t="s">
        <v>4930</v>
      </c>
      <c r="I838" s="43" t="s">
        <v>4931</v>
      </c>
      <c r="J838" s="43" t="s">
        <v>2635</v>
      </c>
      <c r="K838" s="43" t="s">
        <v>4932</v>
      </c>
    </row>
    <row r="839" spans="3:11" ht="15" customHeight="1" x14ac:dyDescent="0.25">
      <c r="C839" s="44" t="s">
        <v>4933</v>
      </c>
      <c r="D839" s="43" t="s">
        <v>4934</v>
      </c>
      <c r="F839" s="43" t="s">
        <v>4936</v>
      </c>
      <c r="G839" s="43">
        <v>56363</v>
      </c>
      <c r="H839" s="43" t="s">
        <v>4937</v>
      </c>
      <c r="I839" s="43" t="s">
        <v>4146</v>
      </c>
      <c r="J839" s="43" t="s">
        <v>2643</v>
      </c>
      <c r="K839" s="43" t="s">
        <v>4147</v>
      </c>
    </row>
    <row r="840" spans="3:11" ht="15" customHeight="1" x14ac:dyDescent="0.25">
      <c r="C840" s="44" t="s">
        <v>4938</v>
      </c>
      <c r="D840" s="43" t="s">
        <v>206</v>
      </c>
      <c r="F840" s="43" t="s">
        <v>4939</v>
      </c>
      <c r="G840" s="43">
        <v>21933</v>
      </c>
      <c r="H840" s="43" t="s">
        <v>4940</v>
      </c>
      <c r="I840" s="43" t="s">
        <v>4921</v>
      </c>
      <c r="J840" s="43" t="s">
        <v>4941</v>
      </c>
      <c r="K840" s="43" t="s">
        <v>4922</v>
      </c>
    </row>
    <row r="841" spans="3:11" ht="15" customHeight="1" x14ac:dyDescent="0.25">
      <c r="C841" s="44" t="s">
        <v>4942</v>
      </c>
      <c r="D841" s="43" t="s">
        <v>207</v>
      </c>
      <c r="F841" s="43" t="s">
        <v>4943</v>
      </c>
      <c r="G841" s="43">
        <v>72049</v>
      </c>
      <c r="H841" s="43" t="s">
        <v>4944</v>
      </c>
      <c r="I841" s="43" t="s">
        <v>4945</v>
      </c>
      <c r="J841" s="43" t="s">
        <v>4946</v>
      </c>
      <c r="K841" s="43" t="s">
        <v>4947</v>
      </c>
    </row>
    <row r="842" spans="3:11" ht="15" customHeight="1" x14ac:dyDescent="0.25">
      <c r="C842" s="44" t="s">
        <v>4949</v>
      </c>
      <c r="D842" s="43" t="s">
        <v>2845</v>
      </c>
      <c r="F842" s="43" t="s">
        <v>4950</v>
      </c>
      <c r="G842" s="43">
        <v>94185</v>
      </c>
      <c r="H842" s="43" t="s">
        <v>4951</v>
      </c>
      <c r="I842" s="43" t="s">
        <v>4952</v>
      </c>
      <c r="J842" s="43" t="s">
        <v>2657</v>
      </c>
      <c r="K842" s="43" t="s">
        <v>4953</v>
      </c>
    </row>
    <row r="843" spans="3:11" ht="15" customHeight="1" x14ac:dyDescent="0.25">
      <c r="C843" s="44" t="s">
        <v>4954</v>
      </c>
      <c r="D843" s="43" t="s">
        <v>2898</v>
      </c>
      <c r="F843" s="43" t="s">
        <v>4955</v>
      </c>
      <c r="G843" s="43">
        <v>85030</v>
      </c>
      <c r="H843" s="43" t="s">
        <v>4956</v>
      </c>
      <c r="I843" s="43" t="s">
        <v>4957</v>
      </c>
      <c r="J843" s="43" t="s">
        <v>2661</v>
      </c>
      <c r="K843" s="43" t="s">
        <v>4958</v>
      </c>
    </row>
    <row r="844" spans="3:11" ht="15" customHeight="1" x14ac:dyDescent="0.25">
      <c r="C844" s="44" t="s">
        <v>4959</v>
      </c>
      <c r="D844" s="43" t="s">
        <v>2909</v>
      </c>
      <c r="F844" s="43" t="s">
        <v>4960</v>
      </c>
      <c r="G844" s="43">
        <v>21943</v>
      </c>
      <c r="H844" s="43" t="s">
        <v>4961</v>
      </c>
      <c r="I844" s="43" t="s">
        <v>4962</v>
      </c>
      <c r="J844" s="43" t="s">
        <v>2665</v>
      </c>
      <c r="K844" s="43" t="s">
        <v>4963</v>
      </c>
    </row>
    <row r="845" spans="3:11" ht="15" customHeight="1" x14ac:dyDescent="0.25">
      <c r="C845" s="44" t="s">
        <v>4964</v>
      </c>
      <c r="D845" s="43" t="s">
        <v>2921</v>
      </c>
      <c r="F845" s="43" t="s">
        <v>4965</v>
      </c>
      <c r="G845" s="43">
        <v>54473</v>
      </c>
      <c r="H845" s="43" t="s">
        <v>4966</v>
      </c>
      <c r="I845" s="43" t="s">
        <v>4967</v>
      </c>
      <c r="J845" s="43" t="s">
        <v>2669</v>
      </c>
      <c r="K845" s="43" t="s">
        <v>4968</v>
      </c>
    </row>
    <row r="846" spans="3:11" ht="15" customHeight="1" x14ac:dyDescent="0.25">
      <c r="C846" s="44" t="s">
        <v>4969</v>
      </c>
      <c r="D846" s="43" t="s">
        <v>2932</v>
      </c>
      <c r="F846" s="43" t="s">
        <v>4970</v>
      </c>
      <c r="G846" s="43">
        <v>22003</v>
      </c>
      <c r="H846" s="43" t="s">
        <v>4971</v>
      </c>
      <c r="I846" s="43" t="s">
        <v>4927</v>
      </c>
      <c r="J846" s="43" t="s">
        <v>4972</v>
      </c>
      <c r="K846" s="43" t="s">
        <v>4928</v>
      </c>
    </row>
    <row r="847" spans="3:11" ht="15" customHeight="1" x14ac:dyDescent="0.25">
      <c r="C847" s="44" t="s">
        <v>4973</v>
      </c>
      <c r="D847" s="43" t="s">
        <v>2943</v>
      </c>
      <c r="F847" s="43" t="s">
        <v>4974</v>
      </c>
      <c r="G847" s="43">
        <v>22030</v>
      </c>
      <c r="H847" s="43" t="s">
        <v>4975</v>
      </c>
      <c r="I847" s="43" t="s">
        <v>4976</v>
      </c>
      <c r="J847" s="43" t="s">
        <v>4977</v>
      </c>
      <c r="K847" s="43" t="s">
        <v>4978</v>
      </c>
    </row>
    <row r="848" spans="3:11" ht="15" customHeight="1" x14ac:dyDescent="0.25">
      <c r="C848" s="44" t="s">
        <v>4979</v>
      </c>
      <c r="D848" s="43" t="s">
        <v>2949</v>
      </c>
      <c r="F848" s="43" t="s">
        <v>4980</v>
      </c>
      <c r="G848" s="43">
        <v>22034</v>
      </c>
      <c r="H848" s="43" t="s">
        <v>4981</v>
      </c>
      <c r="I848" s="43" t="s">
        <v>4982</v>
      </c>
      <c r="J848" s="43" t="s">
        <v>4983</v>
      </c>
      <c r="K848" s="43" t="s">
        <v>4984</v>
      </c>
    </row>
    <row r="849" spans="3:11" ht="15" customHeight="1" x14ac:dyDescent="0.25">
      <c r="C849" s="44" t="s">
        <v>4985</v>
      </c>
      <c r="D849" s="43" t="s">
        <v>2955</v>
      </c>
      <c r="F849" s="43" t="s">
        <v>4986</v>
      </c>
      <c r="G849" s="43">
        <v>19720</v>
      </c>
      <c r="H849" s="43" t="s">
        <v>4987</v>
      </c>
      <c r="I849" s="43" t="s">
        <v>4988</v>
      </c>
      <c r="J849" s="43" t="s">
        <v>4989</v>
      </c>
      <c r="K849" s="43" t="s">
        <v>4990</v>
      </c>
    </row>
    <row r="850" spans="3:11" ht="15" customHeight="1" x14ac:dyDescent="0.25">
      <c r="C850" s="44" t="s">
        <v>4991</v>
      </c>
      <c r="D850" s="43" t="s">
        <v>2992</v>
      </c>
      <c r="F850" s="43" t="s">
        <v>4992</v>
      </c>
      <c r="G850" s="43">
        <v>22059</v>
      </c>
      <c r="H850" s="43" t="s">
        <v>4993</v>
      </c>
      <c r="I850" s="43" t="s">
        <v>4806</v>
      </c>
      <c r="J850" s="43" t="s">
        <v>4994</v>
      </c>
      <c r="K850" s="43" t="s">
        <v>4807</v>
      </c>
    </row>
    <row r="851" spans="3:11" ht="15" customHeight="1" x14ac:dyDescent="0.25">
      <c r="C851" s="44" t="s">
        <v>4995</v>
      </c>
      <c r="D851" s="43" t="s">
        <v>3020</v>
      </c>
      <c r="F851" s="43" t="s">
        <v>4996</v>
      </c>
      <c r="G851" s="43">
        <v>60599</v>
      </c>
      <c r="H851" s="43" t="s">
        <v>4997</v>
      </c>
      <c r="I851" s="43" t="s">
        <v>4934</v>
      </c>
      <c r="J851" s="43" t="s">
        <v>4998</v>
      </c>
      <c r="K851" s="43" t="s">
        <v>4935</v>
      </c>
    </row>
    <row r="852" spans="3:11" ht="15" customHeight="1" x14ac:dyDescent="0.25">
      <c r="C852" s="44" t="s">
        <v>4999</v>
      </c>
      <c r="D852" s="43" t="s">
        <v>3032</v>
      </c>
      <c r="F852" s="43" t="s">
        <v>5000</v>
      </c>
      <c r="G852" s="43">
        <v>22062</v>
      </c>
      <c r="H852" s="43" t="s">
        <v>5001</v>
      </c>
      <c r="I852" s="43" t="s">
        <v>5002</v>
      </c>
      <c r="J852" s="43" t="s">
        <v>5003</v>
      </c>
      <c r="K852" s="43" t="s">
        <v>5004</v>
      </c>
    </row>
    <row r="853" spans="3:11" ht="15" customHeight="1" x14ac:dyDescent="0.25">
      <c r="C853" s="44" t="s">
        <v>5005</v>
      </c>
      <c r="D853" s="43" t="s">
        <v>3193</v>
      </c>
      <c r="F853" s="43" t="s">
        <v>5006</v>
      </c>
      <c r="G853" s="43">
        <v>66109</v>
      </c>
      <c r="H853" s="43" t="s">
        <v>5007</v>
      </c>
      <c r="I853" s="43" t="s">
        <v>5008</v>
      </c>
      <c r="J853" s="43" t="s">
        <v>2704</v>
      </c>
      <c r="K853" s="43" t="s">
        <v>5009</v>
      </c>
    </row>
    <row r="854" spans="3:11" ht="15" customHeight="1" x14ac:dyDescent="0.25">
      <c r="C854" s="44" t="s">
        <v>5010</v>
      </c>
      <c r="D854" s="43" t="s">
        <v>3210</v>
      </c>
      <c r="F854" s="43" t="s">
        <v>5011</v>
      </c>
      <c r="G854" s="43">
        <v>22160</v>
      </c>
      <c r="H854" s="43" t="s">
        <v>5012</v>
      </c>
      <c r="I854" s="43" t="s">
        <v>4003</v>
      </c>
      <c r="J854" s="43" t="s">
        <v>5013</v>
      </c>
      <c r="K854" s="43" t="s">
        <v>4004</v>
      </c>
    </row>
    <row r="855" spans="3:11" ht="15" customHeight="1" x14ac:dyDescent="0.25">
      <c r="C855" s="44" t="s">
        <v>5014</v>
      </c>
      <c r="D855" s="43" t="s">
        <v>3301</v>
      </c>
      <c r="F855" s="43" t="s">
        <v>5015</v>
      </c>
      <c r="G855" s="43">
        <v>54721</v>
      </c>
      <c r="H855" s="43" t="s">
        <v>5016</v>
      </c>
      <c r="I855" s="43" t="s">
        <v>5017</v>
      </c>
      <c r="J855" s="43" t="s">
        <v>2709</v>
      </c>
      <c r="K855" s="43" t="s">
        <v>5018</v>
      </c>
    </row>
    <row r="856" spans="3:11" ht="15" customHeight="1" x14ac:dyDescent="0.25">
      <c r="C856" s="44" t="s">
        <v>5019</v>
      </c>
      <c r="D856" s="43" t="s">
        <v>3312</v>
      </c>
      <c r="F856" s="43" t="s">
        <v>5020</v>
      </c>
      <c r="G856" s="43">
        <v>22213</v>
      </c>
      <c r="H856" s="43" t="s">
        <v>5021</v>
      </c>
      <c r="I856" s="43" t="s">
        <v>5022</v>
      </c>
      <c r="J856" s="43" t="s">
        <v>2714</v>
      </c>
      <c r="K856" s="43" t="s">
        <v>5023</v>
      </c>
    </row>
    <row r="857" spans="3:11" ht="15" customHeight="1" x14ac:dyDescent="0.25">
      <c r="C857" s="44" t="s">
        <v>5024</v>
      </c>
      <c r="D857" s="43" t="s">
        <v>3463</v>
      </c>
      <c r="F857" s="43" t="s">
        <v>5025</v>
      </c>
      <c r="G857" s="43">
        <v>93765</v>
      </c>
      <c r="H857" s="43" t="s">
        <v>5026</v>
      </c>
      <c r="I857" s="43" t="s">
        <v>5027</v>
      </c>
      <c r="J857" s="43" t="s">
        <v>2719</v>
      </c>
      <c r="K857" s="43" t="s">
        <v>5028</v>
      </c>
    </row>
    <row r="858" spans="3:11" ht="15" customHeight="1" x14ac:dyDescent="0.25">
      <c r="C858" s="44" t="s">
        <v>5029</v>
      </c>
      <c r="D858" s="43" t="s">
        <v>3567</v>
      </c>
      <c r="F858" s="43" t="s">
        <v>5030</v>
      </c>
      <c r="G858" s="43">
        <v>66589</v>
      </c>
      <c r="H858" s="43" t="s">
        <v>5031</v>
      </c>
      <c r="I858" s="43" t="s">
        <v>5032</v>
      </c>
      <c r="J858" s="43" t="s">
        <v>2723</v>
      </c>
      <c r="K858" s="43" t="s">
        <v>5033</v>
      </c>
    </row>
    <row r="859" spans="3:11" ht="15" customHeight="1" x14ac:dyDescent="0.25">
      <c r="C859" s="44" t="s">
        <v>5034</v>
      </c>
      <c r="D859" s="43" t="s">
        <v>3799</v>
      </c>
      <c r="F859" s="43" t="s">
        <v>5035</v>
      </c>
      <c r="G859" s="43">
        <v>22223</v>
      </c>
      <c r="H859" s="43" t="s">
        <v>5036</v>
      </c>
      <c r="I859" s="43" t="s">
        <v>4672</v>
      </c>
      <c r="J859" s="43" t="s">
        <v>5037</v>
      </c>
      <c r="K859" s="43" t="s">
        <v>4673</v>
      </c>
    </row>
    <row r="860" spans="3:11" ht="15" customHeight="1" x14ac:dyDescent="0.25">
      <c r="C860" s="44" t="s">
        <v>5038</v>
      </c>
      <c r="D860" s="43" t="s">
        <v>4095</v>
      </c>
      <c r="F860" s="43" t="s">
        <v>5039</v>
      </c>
      <c r="G860" s="43">
        <v>22256</v>
      </c>
      <c r="H860" s="43" t="s">
        <v>5040</v>
      </c>
      <c r="I860" s="43" t="s">
        <v>5041</v>
      </c>
      <c r="J860" s="43" t="s">
        <v>5042</v>
      </c>
      <c r="K860" s="43" t="s">
        <v>5043</v>
      </c>
    </row>
    <row r="861" spans="3:11" ht="15" customHeight="1" x14ac:dyDescent="0.25">
      <c r="C861" s="44" t="s">
        <v>5044</v>
      </c>
      <c r="D861" s="43" t="s">
        <v>4952</v>
      </c>
      <c r="F861" s="43" t="s">
        <v>5045</v>
      </c>
      <c r="G861" s="43">
        <v>22324</v>
      </c>
      <c r="H861" s="43" t="s">
        <v>5046</v>
      </c>
      <c r="I861" s="43" t="s">
        <v>5047</v>
      </c>
      <c r="J861" s="43" t="s">
        <v>5048</v>
      </c>
      <c r="K861" s="43" t="s">
        <v>5049</v>
      </c>
    </row>
    <row r="862" spans="3:11" ht="15" customHeight="1" x14ac:dyDescent="0.25">
      <c r="C862" s="44" t="s">
        <v>5050</v>
      </c>
      <c r="D862" s="43" t="s">
        <v>4957</v>
      </c>
      <c r="F862" s="43" t="s">
        <v>5051</v>
      </c>
      <c r="G862" s="43">
        <v>22346</v>
      </c>
      <c r="H862" s="43" t="s">
        <v>5052</v>
      </c>
      <c r="I862" s="43" t="s">
        <v>5053</v>
      </c>
      <c r="J862" s="43" t="s">
        <v>2737</v>
      </c>
      <c r="K862" s="43" t="s">
        <v>5054</v>
      </c>
    </row>
    <row r="863" spans="3:11" ht="15" customHeight="1" x14ac:dyDescent="0.25">
      <c r="C863" s="44" t="s">
        <v>5055</v>
      </c>
      <c r="D863" s="43" t="s">
        <v>4806</v>
      </c>
      <c r="F863" s="43" t="s">
        <v>5056</v>
      </c>
      <c r="G863" s="43">
        <v>22352</v>
      </c>
      <c r="H863" s="43" t="s">
        <v>5057</v>
      </c>
      <c r="I863" s="43" t="s">
        <v>5058</v>
      </c>
      <c r="J863" s="43" t="s">
        <v>5059</v>
      </c>
      <c r="K863" s="43" t="s">
        <v>5060</v>
      </c>
    </row>
    <row r="864" spans="3:11" ht="15" customHeight="1" x14ac:dyDescent="0.25">
      <c r="C864" s="44" t="s">
        <v>5061</v>
      </c>
      <c r="D864" s="43" t="s">
        <v>206</v>
      </c>
      <c r="F864" s="43" t="s">
        <v>5062</v>
      </c>
      <c r="G864" s="43">
        <v>24117</v>
      </c>
      <c r="H864" s="43" t="s">
        <v>5063</v>
      </c>
      <c r="I864" s="43" t="s">
        <v>4680</v>
      </c>
      <c r="J864" s="43" t="s">
        <v>5064</v>
      </c>
      <c r="K864" s="43" t="s">
        <v>4681</v>
      </c>
    </row>
    <row r="865" spans="3:11" ht="15" customHeight="1" x14ac:dyDescent="0.25">
      <c r="C865" s="44" t="s">
        <v>5065</v>
      </c>
      <c r="D865" s="43" t="s">
        <v>207</v>
      </c>
      <c r="F865" s="43" t="s">
        <v>5066</v>
      </c>
      <c r="G865" s="43">
        <v>22408</v>
      </c>
      <c r="H865" s="43" t="s">
        <v>5067</v>
      </c>
      <c r="I865" s="43" t="s">
        <v>5068</v>
      </c>
      <c r="J865" s="43" t="s">
        <v>5069</v>
      </c>
      <c r="K865" s="43" t="s">
        <v>5070</v>
      </c>
    </row>
    <row r="866" spans="3:11" ht="15" customHeight="1" x14ac:dyDescent="0.25">
      <c r="C866" s="44" t="s">
        <v>5072</v>
      </c>
      <c r="D866" s="43" t="s">
        <v>3092</v>
      </c>
      <c r="F866" s="43" t="s">
        <v>5073</v>
      </c>
      <c r="G866" s="43">
        <v>22409</v>
      </c>
      <c r="H866" s="43" t="s">
        <v>5074</v>
      </c>
      <c r="I866" s="43" t="s">
        <v>5075</v>
      </c>
      <c r="J866" s="43" t="s">
        <v>5076</v>
      </c>
      <c r="K866" s="43" t="s">
        <v>5077</v>
      </c>
    </row>
    <row r="867" spans="3:11" ht="15" customHeight="1" x14ac:dyDescent="0.25">
      <c r="C867" s="44" t="s">
        <v>5078</v>
      </c>
      <c r="D867" s="43" t="s">
        <v>3463</v>
      </c>
      <c r="F867" s="43" t="s">
        <v>5079</v>
      </c>
      <c r="G867" s="43">
        <v>22410</v>
      </c>
      <c r="H867" s="43" t="s">
        <v>5080</v>
      </c>
      <c r="I867" s="43" t="s">
        <v>5081</v>
      </c>
      <c r="J867" s="43" t="s">
        <v>5082</v>
      </c>
      <c r="K867" s="43" t="s">
        <v>5083</v>
      </c>
    </row>
    <row r="868" spans="3:11" ht="15" customHeight="1" x14ac:dyDescent="0.25">
      <c r="C868" s="44" t="s">
        <v>5084</v>
      </c>
      <c r="D868" s="43" t="s">
        <v>3793</v>
      </c>
      <c r="F868" s="43" t="s">
        <v>5085</v>
      </c>
      <c r="G868" s="43">
        <v>22418</v>
      </c>
      <c r="H868" s="43" t="s">
        <v>5086</v>
      </c>
      <c r="I868" s="43" t="s">
        <v>5087</v>
      </c>
      <c r="J868" s="43" t="s">
        <v>5088</v>
      </c>
      <c r="K868" s="43" t="s">
        <v>5089</v>
      </c>
    </row>
    <row r="869" spans="3:11" ht="15" customHeight="1" x14ac:dyDescent="0.25">
      <c r="C869" s="44" t="s">
        <v>5090</v>
      </c>
      <c r="D869" s="43" t="s">
        <v>3809</v>
      </c>
      <c r="F869" s="43" t="s">
        <v>5091</v>
      </c>
      <c r="G869" s="43">
        <v>22420</v>
      </c>
      <c r="H869" s="43" t="s">
        <v>5092</v>
      </c>
      <c r="I869" s="43" t="s">
        <v>5093</v>
      </c>
      <c r="J869" s="43" t="s">
        <v>5094</v>
      </c>
      <c r="K869" s="43" t="s">
        <v>5095</v>
      </c>
    </row>
    <row r="870" spans="3:11" ht="15" customHeight="1" x14ac:dyDescent="0.25">
      <c r="C870" s="44" t="s">
        <v>5096</v>
      </c>
      <c r="D870" s="43" t="s">
        <v>3815</v>
      </c>
      <c r="F870" s="43" t="s">
        <v>5097</v>
      </c>
      <c r="G870" s="43">
        <v>216795</v>
      </c>
      <c r="H870" s="43" t="s">
        <v>5098</v>
      </c>
      <c r="I870" s="43" t="s">
        <v>5099</v>
      </c>
      <c r="J870" s="43" t="s">
        <v>5100</v>
      </c>
      <c r="K870" s="43" t="s">
        <v>5101</v>
      </c>
    </row>
    <row r="871" spans="3:11" ht="15" customHeight="1" x14ac:dyDescent="0.25">
      <c r="C871" s="44" t="s">
        <v>5102</v>
      </c>
      <c r="D871" s="43" t="s">
        <v>3883</v>
      </c>
      <c r="F871" s="43" t="s">
        <v>5103</v>
      </c>
      <c r="G871" s="43">
        <v>22431</v>
      </c>
      <c r="H871" s="43" t="s">
        <v>5104</v>
      </c>
      <c r="I871" s="43" t="s">
        <v>4290</v>
      </c>
      <c r="J871" s="43" t="s">
        <v>5105</v>
      </c>
      <c r="K871" s="43" t="s">
        <v>4291</v>
      </c>
    </row>
    <row r="872" spans="3:11" ht="15" customHeight="1" x14ac:dyDescent="0.25">
      <c r="C872" s="44" t="s">
        <v>5106</v>
      </c>
      <c r="D872" s="43" t="s">
        <v>3895</v>
      </c>
      <c r="F872" s="43" t="s">
        <v>5107</v>
      </c>
      <c r="G872" s="43">
        <v>22591</v>
      </c>
      <c r="H872" s="43" t="s">
        <v>5108</v>
      </c>
      <c r="I872" s="43" t="s">
        <v>5109</v>
      </c>
      <c r="J872" s="43" t="s">
        <v>2774</v>
      </c>
      <c r="K872" s="43" t="s">
        <v>5110</v>
      </c>
    </row>
    <row r="873" spans="3:11" ht="15" customHeight="1" x14ac:dyDescent="0.25">
      <c r="C873" s="44" t="s">
        <v>5111</v>
      </c>
      <c r="D873" s="43" t="s">
        <v>3929</v>
      </c>
      <c r="F873" s="43" t="s">
        <v>5112</v>
      </c>
      <c r="G873" s="43">
        <v>22594</v>
      </c>
      <c r="H873" s="43" t="s">
        <v>5113</v>
      </c>
      <c r="I873" s="43" t="s">
        <v>5114</v>
      </c>
      <c r="J873" s="43" t="s">
        <v>2778</v>
      </c>
      <c r="K873" s="43" t="s">
        <v>5115</v>
      </c>
    </row>
    <row r="874" spans="3:11" ht="15" customHeight="1" x14ac:dyDescent="0.25">
      <c r="C874" s="44" t="s">
        <v>5116</v>
      </c>
      <c r="D874" s="43" t="s">
        <v>3934</v>
      </c>
      <c r="F874" s="43" t="s">
        <v>5117</v>
      </c>
      <c r="G874" s="43">
        <v>22612</v>
      </c>
      <c r="H874" s="43" t="s">
        <v>5118</v>
      </c>
      <c r="I874" s="43" t="s">
        <v>5119</v>
      </c>
      <c r="J874" s="43" t="s">
        <v>5120</v>
      </c>
      <c r="K874" s="43" t="s">
        <v>5121</v>
      </c>
    </row>
    <row r="875" spans="3:11" ht="15" customHeight="1" x14ac:dyDescent="0.25">
      <c r="C875" s="44" t="s">
        <v>5122</v>
      </c>
      <c r="D875" s="43" t="s">
        <v>3941</v>
      </c>
      <c r="F875" s="43" t="s">
        <v>5123</v>
      </c>
      <c r="G875" s="43">
        <v>24165</v>
      </c>
      <c r="H875" s="43" t="s">
        <v>5124</v>
      </c>
      <c r="I875" s="43" t="s">
        <v>2804</v>
      </c>
      <c r="J875" s="43" t="s">
        <v>233</v>
      </c>
      <c r="K875" s="43" t="s">
        <v>5125</v>
      </c>
    </row>
    <row r="876" spans="3:11" ht="15" customHeight="1" x14ac:dyDescent="0.25">
      <c r="C876" s="44" t="s">
        <v>5126</v>
      </c>
      <c r="D876" s="43" t="s">
        <v>3948</v>
      </c>
      <c r="F876" s="43" t="s">
        <v>5127</v>
      </c>
      <c r="G876" s="43">
        <v>57027</v>
      </c>
      <c r="H876" s="43" t="s">
        <v>5128</v>
      </c>
      <c r="I876" s="43" t="s">
        <v>2809</v>
      </c>
      <c r="J876" s="43" t="s">
        <v>240</v>
      </c>
      <c r="K876" s="43" t="s">
        <v>5129</v>
      </c>
    </row>
    <row r="877" spans="3:11" ht="15" customHeight="1" x14ac:dyDescent="0.25">
      <c r="C877" s="44" t="s">
        <v>5130</v>
      </c>
      <c r="D877" s="43" t="s">
        <v>3962</v>
      </c>
      <c r="F877" s="43" t="s">
        <v>5131</v>
      </c>
      <c r="G877" s="43">
        <v>24173</v>
      </c>
      <c r="H877" s="43" t="s">
        <v>5132</v>
      </c>
      <c r="I877" s="43" t="s">
        <v>2822</v>
      </c>
      <c r="J877" s="43" t="s">
        <v>5133</v>
      </c>
      <c r="K877" s="43" t="s">
        <v>5134</v>
      </c>
    </row>
    <row r="878" spans="3:11" ht="15" customHeight="1" x14ac:dyDescent="0.25">
      <c r="C878" s="44" t="s">
        <v>5135</v>
      </c>
      <c r="D878" s="43" t="s">
        <v>4127</v>
      </c>
      <c r="F878" s="43" t="s">
        <v>5136</v>
      </c>
      <c r="G878" s="43">
        <v>305152</v>
      </c>
      <c r="H878" s="43" t="s">
        <v>5137</v>
      </c>
      <c r="I878" s="43" t="s">
        <v>2828</v>
      </c>
      <c r="J878" s="43" t="s">
        <v>257</v>
      </c>
      <c r="K878" s="43" t="s">
        <v>5138</v>
      </c>
    </row>
    <row r="879" spans="3:11" ht="15" customHeight="1" x14ac:dyDescent="0.25">
      <c r="C879" s="44" t="s">
        <v>5139</v>
      </c>
      <c r="D879" s="43" t="s">
        <v>4231</v>
      </c>
      <c r="F879" s="43" t="s">
        <v>5140</v>
      </c>
      <c r="G879" s="43">
        <v>83425</v>
      </c>
      <c r="H879" s="43" t="s">
        <v>5141</v>
      </c>
      <c r="I879" s="43" t="s">
        <v>2833</v>
      </c>
      <c r="J879" s="43" t="s">
        <v>264</v>
      </c>
      <c r="K879" s="43" t="s">
        <v>5142</v>
      </c>
    </row>
    <row r="880" spans="3:11" ht="15" customHeight="1" x14ac:dyDescent="0.25">
      <c r="C880" s="44" t="s">
        <v>5143</v>
      </c>
      <c r="D880" s="43" t="s">
        <v>4472</v>
      </c>
      <c r="F880" s="43" t="s">
        <v>5144</v>
      </c>
      <c r="G880" s="43">
        <v>78963</v>
      </c>
      <c r="H880" s="43" t="s">
        <v>5145</v>
      </c>
      <c r="I880" s="43" t="s">
        <v>2845</v>
      </c>
      <c r="J880" s="43" t="s">
        <v>271</v>
      </c>
      <c r="K880" s="43" t="s">
        <v>5146</v>
      </c>
    </row>
    <row r="881" spans="3:11" ht="15" customHeight="1" x14ac:dyDescent="0.25">
      <c r="C881" s="44" t="s">
        <v>5147</v>
      </c>
      <c r="D881" s="43" t="s">
        <v>4640</v>
      </c>
      <c r="F881" s="43" t="s">
        <v>5148</v>
      </c>
      <c r="G881" s="43">
        <v>83589</v>
      </c>
      <c r="H881" s="43" t="s">
        <v>5149</v>
      </c>
      <c r="I881" s="43" t="s">
        <v>5150</v>
      </c>
      <c r="J881" s="43" t="s">
        <v>278</v>
      </c>
      <c r="K881" s="43" t="s">
        <v>5151</v>
      </c>
    </row>
    <row r="882" spans="3:11" ht="15" customHeight="1" x14ac:dyDescent="0.25">
      <c r="C882" s="44" t="s">
        <v>5152</v>
      </c>
      <c r="D882" s="43" t="s">
        <v>4855</v>
      </c>
      <c r="F882" s="43" t="s">
        <v>5153</v>
      </c>
      <c r="G882" s="43">
        <v>79116</v>
      </c>
      <c r="H882" s="43" t="s">
        <v>5154</v>
      </c>
      <c r="I882" s="43" t="s">
        <v>2856</v>
      </c>
      <c r="J882" s="43" t="s">
        <v>292</v>
      </c>
      <c r="K882" s="43" t="s">
        <v>5155</v>
      </c>
    </row>
    <row r="883" spans="3:11" ht="15" customHeight="1" x14ac:dyDescent="0.25">
      <c r="C883" s="44" t="s">
        <v>5156</v>
      </c>
      <c r="D883" s="43" t="s">
        <v>4931</v>
      </c>
      <c r="F883" s="43" t="s">
        <v>5157</v>
      </c>
      <c r="G883" s="43">
        <v>365872</v>
      </c>
      <c r="H883" s="43" t="s">
        <v>5158</v>
      </c>
      <c r="I883" s="43" t="s">
        <v>5159</v>
      </c>
      <c r="J883" s="43" t="s">
        <v>5160</v>
      </c>
      <c r="K883" s="43" t="s">
        <v>5161</v>
      </c>
    </row>
    <row r="884" spans="3:11" ht="15" customHeight="1" x14ac:dyDescent="0.25">
      <c r="C884" s="44" t="s">
        <v>5162</v>
      </c>
      <c r="D884" s="43" t="s">
        <v>4967</v>
      </c>
      <c r="F884" s="43" t="s">
        <v>5163</v>
      </c>
      <c r="G884" s="43">
        <v>54226</v>
      </c>
      <c r="H884" s="43" t="s">
        <v>5164</v>
      </c>
      <c r="I884" s="43" t="s">
        <v>2862</v>
      </c>
      <c r="J884" s="43" t="s">
        <v>298</v>
      </c>
      <c r="K884" s="43" t="s">
        <v>5165</v>
      </c>
    </row>
    <row r="885" spans="3:11" ht="15" customHeight="1" x14ac:dyDescent="0.25">
      <c r="C885" s="44" t="s">
        <v>5166</v>
      </c>
      <c r="D885" s="43" t="s">
        <v>4982</v>
      </c>
      <c r="F885" s="43" t="s">
        <v>5167</v>
      </c>
      <c r="G885" s="43">
        <v>313922</v>
      </c>
      <c r="H885" s="43" t="s">
        <v>5168</v>
      </c>
      <c r="I885" s="43" t="s">
        <v>2872</v>
      </c>
      <c r="J885" s="43" t="s">
        <v>318</v>
      </c>
      <c r="K885" s="43" t="s">
        <v>5169</v>
      </c>
    </row>
    <row r="886" spans="3:11" ht="15" customHeight="1" x14ac:dyDescent="0.25">
      <c r="C886" s="44" t="s">
        <v>5170</v>
      </c>
      <c r="D886" s="43" t="s">
        <v>5027</v>
      </c>
      <c r="F886" s="43" t="s">
        <v>5171</v>
      </c>
      <c r="G886" s="43">
        <v>81647</v>
      </c>
      <c r="H886" s="43" t="s">
        <v>5172</v>
      </c>
      <c r="I886" s="43" t="s">
        <v>2877</v>
      </c>
      <c r="J886" s="43" t="s">
        <v>325</v>
      </c>
      <c r="K886" s="43" t="s">
        <v>5173</v>
      </c>
    </row>
    <row r="887" spans="3:11" ht="15" customHeight="1" x14ac:dyDescent="0.25">
      <c r="C887" s="44" t="s">
        <v>5174</v>
      </c>
      <c r="D887" s="43" t="s">
        <v>5032</v>
      </c>
      <c r="F887" s="43" t="s">
        <v>5175</v>
      </c>
      <c r="G887" s="43">
        <v>300711</v>
      </c>
      <c r="H887" s="43" t="s">
        <v>5176</v>
      </c>
      <c r="I887" s="43" t="s">
        <v>2882</v>
      </c>
      <c r="J887" s="43" t="s">
        <v>2883</v>
      </c>
      <c r="K887" s="43" t="s">
        <v>5177</v>
      </c>
    </row>
    <row r="888" spans="3:11" ht="15" customHeight="1" x14ac:dyDescent="0.25">
      <c r="C888" s="44" t="s">
        <v>5178</v>
      </c>
      <c r="D888" s="43" t="s">
        <v>206</v>
      </c>
      <c r="F888" s="43" t="s">
        <v>5179</v>
      </c>
      <c r="G888" s="43">
        <v>24221</v>
      </c>
      <c r="H888" s="43" t="s">
        <v>5180</v>
      </c>
      <c r="I888" s="43" t="s">
        <v>2893</v>
      </c>
      <c r="J888" s="43" t="s">
        <v>346</v>
      </c>
      <c r="K888" s="43" t="s">
        <v>5181</v>
      </c>
    </row>
    <row r="889" spans="3:11" ht="15" customHeight="1" x14ac:dyDescent="0.25">
      <c r="C889" s="44" t="s">
        <v>5182</v>
      </c>
      <c r="D889" s="43" t="s">
        <v>207</v>
      </c>
      <c r="F889" s="43" t="s">
        <v>5183</v>
      </c>
      <c r="G889" s="43">
        <v>64639</v>
      </c>
      <c r="H889" s="43" t="s">
        <v>5184</v>
      </c>
      <c r="I889" s="43" t="s">
        <v>2898</v>
      </c>
      <c r="J889" s="43" t="s">
        <v>353</v>
      </c>
      <c r="K889" s="43" t="s">
        <v>5185</v>
      </c>
    </row>
    <row r="890" spans="3:11" ht="15" customHeight="1" x14ac:dyDescent="0.25">
      <c r="C890" s="44" t="s">
        <v>5187</v>
      </c>
      <c r="D890" s="43" t="s">
        <v>2882</v>
      </c>
      <c r="F890" s="43" t="s">
        <v>5188</v>
      </c>
      <c r="G890" s="43">
        <v>83837</v>
      </c>
      <c r="H890" s="43" t="s">
        <v>5189</v>
      </c>
      <c r="I890" s="43" t="s">
        <v>2903</v>
      </c>
      <c r="J890" s="43" t="s">
        <v>2904</v>
      </c>
      <c r="K890" s="43" t="s">
        <v>5190</v>
      </c>
    </row>
    <row r="891" spans="3:11" ht="15" customHeight="1" x14ac:dyDescent="0.25">
      <c r="C891" s="44" t="s">
        <v>5191</v>
      </c>
      <c r="D891" s="43" t="s">
        <v>2998</v>
      </c>
      <c r="F891" s="43" t="s">
        <v>5192</v>
      </c>
      <c r="G891" s="43">
        <v>117232</v>
      </c>
      <c r="H891" s="43" t="s">
        <v>5193</v>
      </c>
      <c r="I891" s="43" t="s">
        <v>5194</v>
      </c>
      <c r="J891" s="43" t="s">
        <v>5195</v>
      </c>
      <c r="K891" s="43" t="s">
        <v>5196</v>
      </c>
    </row>
    <row r="892" spans="3:11" ht="15" customHeight="1" x14ac:dyDescent="0.25">
      <c r="C892" s="44" t="s">
        <v>5197</v>
      </c>
      <c r="D892" s="43" t="s">
        <v>3004</v>
      </c>
      <c r="F892" s="43" t="s">
        <v>5198</v>
      </c>
      <c r="G892" s="43">
        <v>24887</v>
      </c>
      <c r="H892" s="43" t="s">
        <v>5199</v>
      </c>
      <c r="I892" s="43" t="s">
        <v>2909</v>
      </c>
      <c r="J892" s="43" t="s">
        <v>2910</v>
      </c>
      <c r="K892" s="43" t="s">
        <v>5200</v>
      </c>
    </row>
    <row r="893" spans="3:11" ht="15" customHeight="1" x14ac:dyDescent="0.25">
      <c r="C893" s="44" t="s">
        <v>5201</v>
      </c>
      <c r="D893" s="43" t="s">
        <v>3061</v>
      </c>
      <c r="F893" s="43" t="s">
        <v>5202</v>
      </c>
      <c r="G893" s="43">
        <v>24224</v>
      </c>
      <c r="H893" s="43" t="s">
        <v>5203</v>
      </c>
      <c r="I893" s="43" t="s">
        <v>5204</v>
      </c>
      <c r="J893" s="43" t="s">
        <v>5205</v>
      </c>
      <c r="K893" s="43" t="s">
        <v>5206</v>
      </c>
    </row>
    <row r="894" spans="3:11" ht="15" customHeight="1" x14ac:dyDescent="0.25">
      <c r="C894" s="44" t="s">
        <v>5207</v>
      </c>
      <c r="D894" s="43" t="s">
        <v>3066</v>
      </c>
      <c r="F894" s="43" t="s">
        <v>5208</v>
      </c>
      <c r="G894" s="43">
        <v>24888</v>
      </c>
      <c r="H894" s="43" t="s">
        <v>5209</v>
      </c>
      <c r="I894" s="43" t="s">
        <v>5210</v>
      </c>
      <c r="J894" s="43" t="s">
        <v>5211</v>
      </c>
      <c r="K894" s="43" t="s">
        <v>5212</v>
      </c>
    </row>
    <row r="895" spans="3:11" ht="15" customHeight="1" x14ac:dyDescent="0.25">
      <c r="C895" s="44" t="s">
        <v>5213</v>
      </c>
      <c r="D895" s="43" t="s">
        <v>3076</v>
      </c>
      <c r="F895" s="43" t="s">
        <v>5214</v>
      </c>
      <c r="G895" s="43">
        <v>64547</v>
      </c>
      <c r="H895" s="43" t="s">
        <v>5215</v>
      </c>
      <c r="I895" s="43" t="s">
        <v>2921</v>
      </c>
      <c r="J895" s="43" t="s">
        <v>381</v>
      </c>
      <c r="K895" s="43" t="s">
        <v>5216</v>
      </c>
    </row>
    <row r="896" spans="3:11" ht="15" customHeight="1" x14ac:dyDescent="0.25">
      <c r="C896" s="44" t="s">
        <v>5217</v>
      </c>
      <c r="D896" s="43" t="s">
        <v>3082</v>
      </c>
      <c r="F896" s="43" t="s">
        <v>5218</v>
      </c>
      <c r="G896" s="43">
        <v>680611</v>
      </c>
      <c r="H896" s="43" t="s">
        <v>5219</v>
      </c>
      <c r="I896" s="43" t="s">
        <v>2926</v>
      </c>
      <c r="J896" s="43" t="s">
        <v>388</v>
      </c>
      <c r="K896" s="43" t="s">
        <v>5220</v>
      </c>
    </row>
    <row r="897" spans="3:11" ht="15" customHeight="1" x14ac:dyDescent="0.25">
      <c r="C897" s="44" t="s">
        <v>5221</v>
      </c>
      <c r="D897" s="43" t="s">
        <v>3128</v>
      </c>
      <c r="F897" s="43" t="s">
        <v>5222</v>
      </c>
      <c r="G897" s="43">
        <v>303836</v>
      </c>
      <c r="H897" s="43" t="s">
        <v>5223</v>
      </c>
      <c r="I897" s="43" t="s">
        <v>5224</v>
      </c>
      <c r="J897" s="43" t="s">
        <v>5225</v>
      </c>
      <c r="K897" s="43" t="s">
        <v>5226</v>
      </c>
    </row>
    <row r="898" spans="3:11" ht="15" customHeight="1" x14ac:dyDescent="0.25">
      <c r="C898" s="44" t="s">
        <v>5227</v>
      </c>
      <c r="D898" s="43" t="s">
        <v>3133</v>
      </c>
      <c r="F898" s="43" t="s">
        <v>5228</v>
      </c>
      <c r="G898" s="43">
        <v>293017</v>
      </c>
      <c r="H898" s="43" t="s">
        <v>5229</v>
      </c>
      <c r="I898" s="43" t="s">
        <v>2932</v>
      </c>
      <c r="J898" s="43" t="s">
        <v>395</v>
      </c>
      <c r="K898" s="43" t="s">
        <v>5230</v>
      </c>
    </row>
    <row r="899" spans="3:11" ht="15" customHeight="1" x14ac:dyDescent="0.25">
      <c r="C899" s="44" t="s">
        <v>5231</v>
      </c>
      <c r="D899" s="43" t="s">
        <v>3138</v>
      </c>
      <c r="F899" s="43" t="s">
        <v>5232</v>
      </c>
      <c r="G899" s="43">
        <v>64625</v>
      </c>
      <c r="H899" s="43" t="s">
        <v>5233</v>
      </c>
      <c r="I899" s="43" t="s">
        <v>2943</v>
      </c>
      <c r="J899" s="43" t="s">
        <v>407</v>
      </c>
      <c r="K899" s="43" t="s">
        <v>5234</v>
      </c>
    </row>
    <row r="900" spans="3:11" ht="15" customHeight="1" x14ac:dyDescent="0.25">
      <c r="C900" s="44" t="s">
        <v>5235</v>
      </c>
      <c r="D900" s="43" t="s">
        <v>3143</v>
      </c>
      <c r="F900" s="43" t="s">
        <v>5236</v>
      </c>
      <c r="G900" s="43">
        <v>114496</v>
      </c>
      <c r="H900" s="43" t="s">
        <v>5237</v>
      </c>
      <c r="I900" s="43" t="s">
        <v>2949</v>
      </c>
      <c r="J900" s="43" t="s">
        <v>413</v>
      </c>
      <c r="K900" s="43" t="s">
        <v>5238</v>
      </c>
    </row>
    <row r="901" spans="3:11" ht="15" customHeight="1" x14ac:dyDescent="0.25">
      <c r="C901" s="44" t="s">
        <v>5239</v>
      </c>
      <c r="D901" s="43" t="s">
        <v>3149</v>
      </c>
      <c r="F901" s="43" t="s">
        <v>5240</v>
      </c>
      <c r="G901" s="43">
        <v>60371</v>
      </c>
      <c r="H901" s="43" t="s">
        <v>5241</v>
      </c>
      <c r="I901" s="43" t="s">
        <v>2955</v>
      </c>
      <c r="J901" s="43" t="s">
        <v>2956</v>
      </c>
      <c r="K901" s="43" t="s">
        <v>5242</v>
      </c>
    </row>
    <row r="902" spans="3:11" ht="15" customHeight="1" x14ac:dyDescent="0.25">
      <c r="C902" s="44" t="s">
        <v>5243</v>
      </c>
      <c r="D902" s="43" t="s">
        <v>3182</v>
      </c>
      <c r="F902" s="43" t="s">
        <v>5244</v>
      </c>
      <c r="G902" s="43">
        <v>29373</v>
      </c>
      <c r="H902" s="43" t="s">
        <v>5245</v>
      </c>
      <c r="I902" s="43" t="s">
        <v>2966</v>
      </c>
      <c r="J902" s="43" t="s">
        <v>437</v>
      </c>
      <c r="K902" s="43" t="s">
        <v>5246</v>
      </c>
    </row>
    <row r="903" spans="3:11" ht="15" customHeight="1" x14ac:dyDescent="0.25">
      <c r="C903" s="44" t="s">
        <v>5247</v>
      </c>
      <c r="D903" s="43" t="s">
        <v>3199</v>
      </c>
      <c r="F903" s="43" t="s">
        <v>5248</v>
      </c>
      <c r="G903" s="43">
        <v>25667</v>
      </c>
      <c r="H903" s="43" t="s">
        <v>5249</v>
      </c>
      <c r="I903" s="43" t="s">
        <v>2971</v>
      </c>
      <c r="J903" s="43" t="s">
        <v>445</v>
      </c>
      <c r="K903" s="43" t="s">
        <v>5250</v>
      </c>
    </row>
    <row r="904" spans="3:11" ht="15" customHeight="1" x14ac:dyDescent="0.25">
      <c r="C904" s="44" t="s">
        <v>5251</v>
      </c>
      <c r="D904" s="43" t="s">
        <v>3567</v>
      </c>
      <c r="F904" s="43" t="s">
        <v>5252</v>
      </c>
      <c r="G904" s="43">
        <v>25296</v>
      </c>
      <c r="H904" s="43" t="s">
        <v>5253</v>
      </c>
      <c r="I904" s="43" t="s">
        <v>2976</v>
      </c>
      <c r="J904" s="43" t="s">
        <v>453</v>
      </c>
      <c r="K904" s="43" t="s">
        <v>5254</v>
      </c>
    </row>
    <row r="905" spans="3:11" ht="15" customHeight="1" x14ac:dyDescent="0.25">
      <c r="C905" s="44" t="s">
        <v>5255</v>
      </c>
      <c r="D905" s="43" t="s">
        <v>4134</v>
      </c>
      <c r="F905" s="43" t="s">
        <v>5256</v>
      </c>
      <c r="G905" s="43">
        <v>25644</v>
      </c>
      <c r="H905" s="43" t="s">
        <v>5257</v>
      </c>
      <c r="I905" s="43" t="s">
        <v>2981</v>
      </c>
      <c r="J905" s="43" t="s">
        <v>459</v>
      </c>
      <c r="K905" s="43" t="s">
        <v>5258</v>
      </c>
    </row>
    <row r="906" spans="3:11" ht="15" customHeight="1" x14ac:dyDescent="0.25">
      <c r="C906" s="44" t="s">
        <v>5259</v>
      </c>
      <c r="D906" s="43" t="s">
        <v>4142</v>
      </c>
      <c r="F906" s="43" t="s">
        <v>5260</v>
      </c>
      <c r="G906" s="43">
        <v>84480</v>
      </c>
      <c r="H906" s="43" t="s">
        <v>5261</v>
      </c>
      <c r="I906" s="43" t="s">
        <v>2986</v>
      </c>
      <c r="J906" s="43" t="s">
        <v>2987</v>
      </c>
      <c r="K906" s="43" t="s">
        <v>5262</v>
      </c>
    </row>
    <row r="907" spans="3:11" ht="15" customHeight="1" x14ac:dyDescent="0.25">
      <c r="C907" s="44" t="s">
        <v>5263</v>
      </c>
      <c r="D907" s="43" t="s">
        <v>4185</v>
      </c>
      <c r="F907" s="43" t="s">
        <v>5264</v>
      </c>
      <c r="G907" s="43">
        <v>140923</v>
      </c>
      <c r="H907" s="43" t="s">
        <v>5265</v>
      </c>
      <c r="I907" s="43" t="s">
        <v>2992</v>
      </c>
      <c r="J907" s="43" t="s">
        <v>2993</v>
      </c>
      <c r="K907" s="43" t="s">
        <v>5266</v>
      </c>
    </row>
    <row r="908" spans="3:11" ht="15" customHeight="1" x14ac:dyDescent="0.25">
      <c r="C908" s="44" t="s">
        <v>5267</v>
      </c>
      <c r="D908" s="43" t="s">
        <v>4559</v>
      </c>
      <c r="F908" s="43" t="s">
        <v>5268</v>
      </c>
      <c r="G908" s="43">
        <v>497672</v>
      </c>
      <c r="H908" s="43" t="s">
        <v>5269</v>
      </c>
      <c r="I908" s="43" t="s">
        <v>2998</v>
      </c>
      <c r="J908" s="43" t="s">
        <v>2999</v>
      </c>
      <c r="K908" s="43" t="s">
        <v>5270</v>
      </c>
    </row>
    <row r="909" spans="3:11" ht="15" customHeight="1" x14ac:dyDescent="0.25">
      <c r="C909" s="44" t="s">
        <v>5271</v>
      </c>
      <c r="D909" s="43" t="s">
        <v>4564</v>
      </c>
      <c r="F909" s="43" t="s">
        <v>5272</v>
      </c>
      <c r="G909" s="43">
        <v>360254</v>
      </c>
      <c r="H909" s="43" t="s">
        <v>5273</v>
      </c>
      <c r="I909" s="43" t="s">
        <v>3004</v>
      </c>
      <c r="J909" s="43" t="s">
        <v>3005</v>
      </c>
      <c r="K909" s="43" t="s">
        <v>5274</v>
      </c>
    </row>
    <row r="910" spans="3:11" ht="15" customHeight="1" x14ac:dyDescent="0.25">
      <c r="C910" s="44" t="s">
        <v>5275</v>
      </c>
      <c r="D910" s="43" t="s">
        <v>4594</v>
      </c>
      <c r="F910" s="43" t="s">
        <v>5276</v>
      </c>
      <c r="G910" s="43">
        <v>309647</v>
      </c>
      <c r="H910" s="43" t="s">
        <v>5277</v>
      </c>
      <c r="I910" s="43" t="s">
        <v>3010</v>
      </c>
      <c r="J910" s="43" t="s">
        <v>499</v>
      </c>
      <c r="K910" s="43" t="s">
        <v>5278</v>
      </c>
    </row>
    <row r="911" spans="3:11" ht="15" customHeight="1" x14ac:dyDescent="0.25">
      <c r="C911" s="44" t="s">
        <v>5279</v>
      </c>
      <c r="D911" s="43" t="s">
        <v>4806</v>
      </c>
      <c r="F911" s="43" t="s">
        <v>5280</v>
      </c>
      <c r="G911" s="43">
        <v>29717</v>
      </c>
      <c r="H911" s="43" t="s">
        <v>5281</v>
      </c>
      <c r="I911" s="43" t="s">
        <v>5282</v>
      </c>
      <c r="J911" s="43" t="s">
        <v>5283</v>
      </c>
      <c r="K911" s="43" t="s">
        <v>5284</v>
      </c>
    </row>
    <row r="912" spans="3:11" ht="15" customHeight="1" x14ac:dyDescent="0.25">
      <c r="C912" s="44" t="s">
        <v>5285</v>
      </c>
      <c r="D912" s="43" t="s">
        <v>206</v>
      </c>
      <c r="F912" s="43" t="s">
        <v>5286</v>
      </c>
      <c r="G912" s="43">
        <v>363058</v>
      </c>
      <c r="H912" s="43" t="s">
        <v>5287</v>
      </c>
      <c r="I912" s="43" t="s">
        <v>3015</v>
      </c>
      <c r="J912" s="43" t="s">
        <v>507</v>
      </c>
      <c r="K912" s="43" t="s">
        <v>5288</v>
      </c>
    </row>
    <row r="913" spans="3:11" ht="15" customHeight="1" x14ac:dyDescent="0.25">
      <c r="C913" s="44" t="s">
        <v>5289</v>
      </c>
      <c r="D913" s="43" t="s">
        <v>207</v>
      </c>
      <c r="F913" s="43" t="s">
        <v>5290</v>
      </c>
      <c r="G913" s="43">
        <v>25402</v>
      </c>
      <c r="H913" s="43" t="s">
        <v>5291</v>
      </c>
      <c r="I913" s="43" t="s">
        <v>3020</v>
      </c>
      <c r="J913" s="43" t="s">
        <v>3021</v>
      </c>
      <c r="K913" s="43" t="s">
        <v>5292</v>
      </c>
    </row>
    <row r="914" spans="3:11" ht="15" customHeight="1" x14ac:dyDescent="0.25">
      <c r="C914" s="44" t="s">
        <v>5294</v>
      </c>
      <c r="D914" s="43" t="s">
        <v>3177</v>
      </c>
      <c r="F914" s="43" t="s">
        <v>5295</v>
      </c>
      <c r="G914" s="43">
        <v>58918</v>
      </c>
      <c r="H914" s="43" t="s">
        <v>5296</v>
      </c>
      <c r="I914" s="43" t="s">
        <v>3032</v>
      </c>
      <c r="J914" s="43" t="s">
        <v>521</v>
      </c>
      <c r="K914" s="43" t="s">
        <v>5297</v>
      </c>
    </row>
    <row r="915" spans="3:11" ht="15" customHeight="1" x14ac:dyDescent="0.25">
      <c r="C915" s="44" t="s">
        <v>5298</v>
      </c>
      <c r="D915" s="43" t="s">
        <v>3403</v>
      </c>
      <c r="F915" s="43" t="s">
        <v>5299</v>
      </c>
      <c r="G915" s="43">
        <v>171136</v>
      </c>
      <c r="H915" s="43" t="s">
        <v>5300</v>
      </c>
      <c r="I915" s="43" t="s">
        <v>3038</v>
      </c>
      <c r="J915" s="43" t="s">
        <v>5301</v>
      </c>
      <c r="K915" s="43" t="s">
        <v>5302</v>
      </c>
    </row>
    <row r="916" spans="3:11" ht="15" customHeight="1" x14ac:dyDescent="0.25">
      <c r="C916" s="44" t="s">
        <v>5303</v>
      </c>
      <c r="D916" s="43" t="s">
        <v>3496</v>
      </c>
      <c r="F916" s="43" t="s">
        <v>5304</v>
      </c>
      <c r="G916" s="43">
        <v>295052</v>
      </c>
      <c r="H916" s="43" t="s">
        <v>5305</v>
      </c>
      <c r="I916" s="43" t="s">
        <v>3056</v>
      </c>
      <c r="J916" s="43" t="s">
        <v>155</v>
      </c>
      <c r="K916" s="43" t="s">
        <v>5306</v>
      </c>
    </row>
    <row r="917" spans="3:11" ht="15" customHeight="1" x14ac:dyDescent="0.25">
      <c r="C917" s="44" t="s">
        <v>5307</v>
      </c>
      <c r="D917" s="43" t="s">
        <v>3584</v>
      </c>
      <c r="F917" s="43" t="s">
        <v>5308</v>
      </c>
      <c r="G917" s="43">
        <v>25203</v>
      </c>
      <c r="H917" s="43" t="s">
        <v>5309</v>
      </c>
      <c r="I917" s="43" t="s">
        <v>3061</v>
      </c>
      <c r="J917" s="43" t="s">
        <v>561</v>
      </c>
      <c r="K917" s="43" t="s">
        <v>5310</v>
      </c>
    </row>
    <row r="918" spans="3:11" ht="15" customHeight="1" x14ac:dyDescent="0.25">
      <c r="C918" s="44" t="s">
        <v>5311</v>
      </c>
      <c r="D918" s="43" t="s">
        <v>3589</v>
      </c>
      <c r="F918" s="43" t="s">
        <v>5312</v>
      </c>
      <c r="G918" s="43">
        <v>363088</v>
      </c>
      <c r="H918" s="43" t="s">
        <v>5313</v>
      </c>
      <c r="I918" s="43" t="s">
        <v>5314</v>
      </c>
      <c r="J918" s="43" t="s">
        <v>5315</v>
      </c>
      <c r="K918" s="43" t="s">
        <v>5316</v>
      </c>
    </row>
    <row r="919" spans="3:11" ht="15" customHeight="1" x14ac:dyDescent="0.25">
      <c r="C919" s="44" t="s">
        <v>5317</v>
      </c>
      <c r="D919" s="43" t="s">
        <v>3680</v>
      </c>
      <c r="F919" s="43" t="s">
        <v>5318</v>
      </c>
      <c r="G919" s="43">
        <v>58919</v>
      </c>
      <c r="H919" s="43" t="s">
        <v>5319</v>
      </c>
      <c r="I919" s="43" t="s">
        <v>3066</v>
      </c>
      <c r="J919" s="43" t="s">
        <v>567</v>
      </c>
      <c r="K919" s="43" t="s">
        <v>5320</v>
      </c>
    </row>
    <row r="920" spans="3:11" ht="15" customHeight="1" x14ac:dyDescent="0.25">
      <c r="C920" s="44" t="s">
        <v>5321</v>
      </c>
      <c r="D920" s="43" t="s">
        <v>3827</v>
      </c>
      <c r="F920" s="43" t="s">
        <v>5322</v>
      </c>
      <c r="G920" s="43">
        <v>64033</v>
      </c>
      <c r="H920" s="43" t="s">
        <v>5323</v>
      </c>
      <c r="I920" s="43" t="s">
        <v>3071</v>
      </c>
      <c r="J920" s="43" t="s">
        <v>156</v>
      </c>
      <c r="K920" s="43" t="s">
        <v>5324</v>
      </c>
    </row>
    <row r="921" spans="3:11" ht="15" customHeight="1" x14ac:dyDescent="0.25">
      <c r="C921" s="44" t="s">
        <v>5325</v>
      </c>
      <c r="D921" s="43" t="s">
        <v>3861</v>
      </c>
      <c r="F921" s="43" t="s">
        <v>5326</v>
      </c>
      <c r="G921" s="43">
        <v>25729</v>
      </c>
      <c r="H921" s="43" t="s">
        <v>5327</v>
      </c>
      <c r="I921" s="43" t="s">
        <v>3076</v>
      </c>
      <c r="J921" s="43" t="s">
        <v>579</v>
      </c>
      <c r="K921" s="43" t="s">
        <v>5328</v>
      </c>
    </row>
    <row r="922" spans="3:11" ht="15" customHeight="1" x14ac:dyDescent="0.25">
      <c r="C922" s="44" t="s">
        <v>5329</v>
      </c>
      <c r="D922" s="43" t="s">
        <v>3955</v>
      </c>
      <c r="F922" s="43" t="s">
        <v>5330</v>
      </c>
      <c r="G922" s="43">
        <v>117524</v>
      </c>
      <c r="H922" s="43" t="s">
        <v>5331</v>
      </c>
      <c r="I922" s="43" t="s">
        <v>3082</v>
      </c>
      <c r="J922" s="43" t="s">
        <v>585</v>
      </c>
      <c r="K922" s="43" t="s">
        <v>5332</v>
      </c>
    </row>
    <row r="923" spans="3:11" ht="15" customHeight="1" x14ac:dyDescent="0.25">
      <c r="C923" s="44" t="s">
        <v>5333</v>
      </c>
      <c r="D923" s="43" t="s">
        <v>3962</v>
      </c>
      <c r="F923" s="43" t="s">
        <v>5334</v>
      </c>
      <c r="G923" s="43">
        <v>84389</v>
      </c>
      <c r="H923" s="43" t="s">
        <v>5335</v>
      </c>
      <c r="I923" s="43" t="s">
        <v>3087</v>
      </c>
      <c r="J923" s="43" t="s">
        <v>593</v>
      </c>
      <c r="K923" s="43" t="s">
        <v>5336</v>
      </c>
    </row>
    <row r="924" spans="3:11" ht="15" customHeight="1" x14ac:dyDescent="0.25">
      <c r="C924" s="44" t="s">
        <v>5337</v>
      </c>
      <c r="D924" s="43" t="s">
        <v>4077</v>
      </c>
      <c r="F924" s="43" t="s">
        <v>5338</v>
      </c>
      <c r="G924" s="43">
        <v>60350</v>
      </c>
      <c r="H924" s="43" t="s">
        <v>5339</v>
      </c>
      <c r="I924" s="43" t="s">
        <v>3092</v>
      </c>
      <c r="J924" s="43" t="s">
        <v>601</v>
      </c>
      <c r="K924" s="43" t="s">
        <v>5340</v>
      </c>
    </row>
    <row r="925" spans="3:11" ht="15" customHeight="1" x14ac:dyDescent="0.25">
      <c r="C925" s="44" t="s">
        <v>5341</v>
      </c>
      <c r="D925" s="43" t="s">
        <v>4219</v>
      </c>
      <c r="F925" s="43" t="s">
        <v>5342</v>
      </c>
      <c r="G925" s="43">
        <v>315716</v>
      </c>
      <c r="H925" s="43" t="s">
        <v>5343</v>
      </c>
      <c r="I925" s="43" t="s">
        <v>5344</v>
      </c>
      <c r="J925" s="43" t="s">
        <v>5345</v>
      </c>
      <c r="K925" s="43" t="s">
        <v>5346</v>
      </c>
    </row>
    <row r="926" spans="3:11" ht="15" customHeight="1" x14ac:dyDescent="0.25">
      <c r="C926" s="44" t="s">
        <v>5347</v>
      </c>
      <c r="D926" s="43" t="s">
        <v>4329</v>
      </c>
      <c r="F926" s="43" t="s">
        <v>5348</v>
      </c>
      <c r="G926" s="43">
        <v>29364</v>
      </c>
      <c r="H926" s="43" t="s">
        <v>5349</v>
      </c>
      <c r="I926" s="43" t="s">
        <v>3098</v>
      </c>
      <c r="J926" s="43" t="s">
        <v>5350</v>
      </c>
      <c r="K926" s="43" t="s">
        <v>5351</v>
      </c>
    </row>
    <row r="927" spans="3:11" ht="15" customHeight="1" x14ac:dyDescent="0.25">
      <c r="C927" s="44" t="s">
        <v>5352</v>
      </c>
      <c r="D927" s="43" t="s">
        <v>4410</v>
      </c>
      <c r="F927" s="43" t="s">
        <v>5353</v>
      </c>
      <c r="G927" s="43">
        <v>24936</v>
      </c>
      <c r="H927" s="43" t="s">
        <v>5354</v>
      </c>
      <c r="I927" s="43" t="s">
        <v>3104</v>
      </c>
      <c r="J927" s="43" t="s">
        <v>645</v>
      </c>
      <c r="K927" s="43" t="s">
        <v>5355</v>
      </c>
    </row>
    <row r="928" spans="3:11" ht="15" customHeight="1" x14ac:dyDescent="0.25">
      <c r="C928" s="44" t="s">
        <v>5356</v>
      </c>
      <c r="D928" s="43" t="s">
        <v>4466</v>
      </c>
      <c r="F928" s="43" t="s">
        <v>5357</v>
      </c>
      <c r="G928" s="43">
        <v>83502</v>
      </c>
      <c r="H928" s="43" t="s">
        <v>5358</v>
      </c>
      <c r="I928" s="43" t="s">
        <v>3110</v>
      </c>
      <c r="J928" s="43" t="s">
        <v>3111</v>
      </c>
      <c r="K928" s="43" t="s">
        <v>5359</v>
      </c>
    </row>
    <row r="929" spans="3:11" ht="15" customHeight="1" x14ac:dyDescent="0.25">
      <c r="C929" s="44" t="s">
        <v>5360</v>
      </c>
      <c r="D929" s="43" t="s">
        <v>4478</v>
      </c>
      <c r="F929" s="43" t="s">
        <v>5361</v>
      </c>
      <c r="G929" s="43">
        <v>192248</v>
      </c>
      <c r="H929" s="43" t="s">
        <v>5362</v>
      </c>
      <c r="I929" s="43" t="s">
        <v>3116</v>
      </c>
      <c r="J929" s="43" t="s">
        <v>3117</v>
      </c>
      <c r="K929" s="43" t="s">
        <v>5363</v>
      </c>
    </row>
    <row r="930" spans="3:11" ht="15" customHeight="1" x14ac:dyDescent="0.25">
      <c r="C930" s="44" t="s">
        <v>5364</v>
      </c>
      <c r="D930" s="43" t="s">
        <v>4614</v>
      </c>
      <c r="F930" s="43" t="s">
        <v>5365</v>
      </c>
      <c r="G930" s="43">
        <v>362817</v>
      </c>
      <c r="H930" s="43" t="s">
        <v>5366</v>
      </c>
      <c r="I930" s="43" t="s">
        <v>3128</v>
      </c>
      <c r="J930" s="43" t="s">
        <v>5367</v>
      </c>
      <c r="K930" s="43" t="s">
        <v>5368</v>
      </c>
    </row>
    <row r="931" spans="3:11" ht="15" customHeight="1" x14ac:dyDescent="0.25">
      <c r="C931" s="44" t="s">
        <v>5369</v>
      </c>
      <c r="D931" s="43" t="s">
        <v>4620</v>
      </c>
      <c r="F931" s="43" t="s">
        <v>5370</v>
      </c>
      <c r="G931" s="43">
        <v>252827</v>
      </c>
      <c r="H931" s="43" t="s">
        <v>5371</v>
      </c>
      <c r="I931" s="43" t="s">
        <v>3138</v>
      </c>
      <c r="J931" s="43" t="s">
        <v>677</v>
      </c>
      <c r="K931" s="43" t="s">
        <v>5372</v>
      </c>
    </row>
    <row r="932" spans="3:11" ht="15" customHeight="1" x14ac:dyDescent="0.25">
      <c r="C932" s="44" t="s">
        <v>5373</v>
      </c>
      <c r="D932" s="43" t="s">
        <v>4651</v>
      </c>
      <c r="F932" s="43" t="s">
        <v>5374</v>
      </c>
      <c r="G932" s="43">
        <v>114851</v>
      </c>
      <c r="H932" s="43" t="s">
        <v>5375</v>
      </c>
      <c r="I932" s="43" t="s">
        <v>3143</v>
      </c>
      <c r="J932" s="43" t="s">
        <v>5376</v>
      </c>
      <c r="K932" s="43" t="s">
        <v>5377</v>
      </c>
    </row>
    <row r="933" spans="3:11" ht="15" customHeight="1" x14ac:dyDescent="0.25">
      <c r="C933" s="44" t="s">
        <v>5378</v>
      </c>
      <c r="D933" s="43" t="s">
        <v>4860</v>
      </c>
      <c r="F933" s="43" t="s">
        <v>5379</v>
      </c>
      <c r="G933" s="43">
        <v>83571</v>
      </c>
      <c r="H933" s="43" t="s">
        <v>5380</v>
      </c>
      <c r="I933" s="43" t="s">
        <v>3149</v>
      </c>
      <c r="J933" s="43" t="s">
        <v>3150</v>
      </c>
      <c r="K933" s="43" t="s">
        <v>5381</v>
      </c>
    </row>
    <row r="934" spans="3:11" ht="15" customHeight="1" x14ac:dyDescent="0.25">
      <c r="C934" s="44" t="s">
        <v>5382</v>
      </c>
      <c r="D934" s="43" t="s">
        <v>4903</v>
      </c>
      <c r="F934" s="43" t="s">
        <v>5383</v>
      </c>
      <c r="G934" s="43">
        <v>246060</v>
      </c>
      <c r="H934" s="43" t="s">
        <v>5384</v>
      </c>
      <c r="I934" s="43" t="s">
        <v>3155</v>
      </c>
      <c r="J934" s="43" t="s">
        <v>5385</v>
      </c>
      <c r="K934" s="43" t="s">
        <v>5386</v>
      </c>
    </row>
    <row r="935" spans="3:11" ht="15" customHeight="1" x14ac:dyDescent="0.25">
      <c r="C935" s="44" t="s">
        <v>5387</v>
      </c>
      <c r="D935" s="43" t="s">
        <v>4962</v>
      </c>
      <c r="F935" s="43" t="s">
        <v>5388</v>
      </c>
      <c r="G935" s="43">
        <v>25164</v>
      </c>
      <c r="H935" s="43" t="s">
        <v>5389</v>
      </c>
      <c r="I935" s="43" t="s">
        <v>3167</v>
      </c>
      <c r="J935" s="43" t="s">
        <v>703</v>
      </c>
      <c r="K935" s="43" t="s">
        <v>5390</v>
      </c>
    </row>
    <row r="936" spans="3:11" ht="15" customHeight="1" x14ac:dyDescent="0.25">
      <c r="C936" s="44" t="s">
        <v>5391</v>
      </c>
      <c r="D936" s="43" t="s">
        <v>206</v>
      </c>
      <c r="F936" s="43" t="s">
        <v>5392</v>
      </c>
      <c r="G936" s="43">
        <v>66019</v>
      </c>
      <c r="H936" s="43" t="s">
        <v>5393</v>
      </c>
      <c r="I936" s="43" t="s">
        <v>5394</v>
      </c>
      <c r="J936" s="43" t="s">
        <v>5395</v>
      </c>
      <c r="K936" s="43" t="s">
        <v>5396</v>
      </c>
    </row>
    <row r="937" spans="3:11" ht="15" customHeight="1" x14ac:dyDescent="0.25">
      <c r="C937" s="44" t="s">
        <v>5397</v>
      </c>
      <c r="D937" s="43" t="s">
        <v>207</v>
      </c>
      <c r="F937" s="43" t="s">
        <v>5398</v>
      </c>
      <c r="G937" s="43">
        <v>24253</v>
      </c>
      <c r="H937" s="43" t="s">
        <v>5399</v>
      </c>
      <c r="I937" s="43" t="s">
        <v>5400</v>
      </c>
      <c r="J937" s="43" t="s">
        <v>5401</v>
      </c>
      <c r="K937" s="43" t="s">
        <v>5402</v>
      </c>
    </row>
    <row r="938" spans="3:11" ht="15" customHeight="1" x14ac:dyDescent="0.25">
      <c r="C938" s="44" t="s">
        <v>5404</v>
      </c>
      <c r="D938" s="43" t="s">
        <v>2903</v>
      </c>
      <c r="F938" s="43" t="s">
        <v>5405</v>
      </c>
      <c r="G938" s="43">
        <v>140583</v>
      </c>
      <c r="H938" s="43" t="s">
        <v>5406</v>
      </c>
      <c r="I938" s="43" t="s">
        <v>3182</v>
      </c>
      <c r="J938" s="43" t="s">
        <v>722</v>
      </c>
      <c r="K938" s="43" t="s">
        <v>5407</v>
      </c>
    </row>
    <row r="939" spans="3:11" ht="15" customHeight="1" x14ac:dyDescent="0.25">
      <c r="C939" s="44" t="s">
        <v>5408</v>
      </c>
      <c r="D939" s="43" t="s">
        <v>2966</v>
      </c>
      <c r="F939" s="43" t="s">
        <v>5409</v>
      </c>
      <c r="G939" s="43">
        <v>309361</v>
      </c>
      <c r="H939" s="43" t="s">
        <v>5410</v>
      </c>
      <c r="I939" s="43" t="s">
        <v>5411</v>
      </c>
      <c r="J939" s="43" t="s">
        <v>5412</v>
      </c>
      <c r="K939" s="43" t="s">
        <v>5413</v>
      </c>
    </row>
    <row r="940" spans="3:11" ht="15" customHeight="1" x14ac:dyDescent="0.25">
      <c r="C940" s="44" t="s">
        <v>5414</v>
      </c>
      <c r="D940" s="43" t="s">
        <v>2971</v>
      </c>
      <c r="F940" s="43" t="s">
        <v>5415</v>
      </c>
      <c r="G940" s="43">
        <v>364388</v>
      </c>
      <c r="H940" s="43" t="s">
        <v>5416</v>
      </c>
      <c r="I940" s="43" t="s">
        <v>3193</v>
      </c>
      <c r="J940" s="43" t="s">
        <v>732</v>
      </c>
      <c r="K940" s="43" t="s">
        <v>5417</v>
      </c>
    </row>
    <row r="941" spans="3:11" ht="15" customHeight="1" x14ac:dyDescent="0.25">
      <c r="C941" s="44" t="s">
        <v>5418</v>
      </c>
      <c r="D941" s="43" t="s">
        <v>2976</v>
      </c>
      <c r="F941" s="43" t="s">
        <v>5419</v>
      </c>
      <c r="G941" s="43">
        <v>24267</v>
      </c>
      <c r="H941" s="43" t="s">
        <v>5420</v>
      </c>
      <c r="I941" s="43" t="s">
        <v>3205</v>
      </c>
      <c r="J941" s="43" t="s">
        <v>744</v>
      </c>
      <c r="K941" s="43" t="s">
        <v>5421</v>
      </c>
    </row>
    <row r="942" spans="3:11" ht="15" customHeight="1" x14ac:dyDescent="0.25">
      <c r="C942" s="44" t="s">
        <v>5422</v>
      </c>
      <c r="D942" s="43" t="s">
        <v>2981</v>
      </c>
      <c r="F942" s="43" t="s">
        <v>5423</v>
      </c>
      <c r="G942" s="43">
        <v>25061</v>
      </c>
      <c r="H942" s="43" t="s">
        <v>5424</v>
      </c>
      <c r="I942" s="43" t="s">
        <v>5425</v>
      </c>
      <c r="J942" s="43" t="s">
        <v>5426</v>
      </c>
      <c r="K942" s="43" t="s">
        <v>5427</v>
      </c>
    </row>
    <row r="943" spans="3:11" ht="15" customHeight="1" x14ac:dyDescent="0.25">
      <c r="C943" s="44" t="s">
        <v>5428</v>
      </c>
      <c r="D943" s="43" t="s">
        <v>3216</v>
      </c>
      <c r="F943" s="43" t="s">
        <v>5429</v>
      </c>
      <c r="G943" s="43">
        <v>314756</v>
      </c>
      <c r="H943" s="43" t="s">
        <v>5430</v>
      </c>
      <c r="I943" s="43" t="s">
        <v>3210</v>
      </c>
      <c r="J943" s="43" t="s">
        <v>750</v>
      </c>
      <c r="K943" s="43" t="s">
        <v>5431</v>
      </c>
    </row>
    <row r="944" spans="3:11" ht="15" customHeight="1" x14ac:dyDescent="0.25">
      <c r="C944" s="44" t="s">
        <v>5432</v>
      </c>
      <c r="D944" s="43" t="s">
        <v>3599</v>
      </c>
      <c r="F944" s="43" t="s">
        <v>5433</v>
      </c>
      <c r="G944" s="43">
        <v>81646</v>
      </c>
      <c r="H944" s="43" t="s">
        <v>5434</v>
      </c>
      <c r="I944" s="43" t="s">
        <v>5435</v>
      </c>
      <c r="J944" s="43" t="s">
        <v>5436</v>
      </c>
      <c r="K944" s="43" t="s">
        <v>5437</v>
      </c>
    </row>
    <row r="945" spans="3:11" ht="15" customHeight="1" x14ac:dyDescent="0.25">
      <c r="C945" s="44" t="s">
        <v>5438</v>
      </c>
      <c r="D945" s="43" t="s">
        <v>4039</v>
      </c>
      <c r="F945" s="43" t="s">
        <v>5439</v>
      </c>
      <c r="G945" s="43">
        <v>54244</v>
      </c>
      <c r="H945" s="43" t="s">
        <v>5440</v>
      </c>
      <c r="I945" s="43" t="s">
        <v>3216</v>
      </c>
      <c r="J945" s="43" t="s">
        <v>758</v>
      </c>
      <c r="K945" s="43" t="s">
        <v>5441</v>
      </c>
    </row>
    <row r="946" spans="3:11" ht="15" customHeight="1" x14ac:dyDescent="0.25">
      <c r="C946" s="44" t="s">
        <v>5442</v>
      </c>
      <c r="D946" s="43" t="s">
        <v>4090</v>
      </c>
      <c r="F946" s="43" t="s">
        <v>5443</v>
      </c>
      <c r="G946" s="43">
        <v>171096</v>
      </c>
      <c r="H946" s="43" t="s">
        <v>5444</v>
      </c>
      <c r="I946" s="43" t="s">
        <v>3227</v>
      </c>
      <c r="J946" s="43" t="s">
        <v>3228</v>
      </c>
      <c r="K946" s="43" t="s">
        <v>5445</v>
      </c>
    </row>
    <row r="947" spans="3:11" ht="15" customHeight="1" x14ac:dyDescent="0.25">
      <c r="C947" s="44" t="s">
        <v>5446</v>
      </c>
      <c r="D947" s="43" t="s">
        <v>4294</v>
      </c>
      <c r="F947" s="43" t="s">
        <v>5447</v>
      </c>
      <c r="G947" s="43">
        <v>25308</v>
      </c>
      <c r="H947" s="43" t="s">
        <v>5448</v>
      </c>
      <c r="I947" s="43" t="s">
        <v>3233</v>
      </c>
      <c r="J947" s="43" t="s">
        <v>766</v>
      </c>
      <c r="K947" s="43" t="s">
        <v>5449</v>
      </c>
    </row>
    <row r="948" spans="3:11" ht="15" customHeight="1" x14ac:dyDescent="0.25">
      <c r="C948" s="44" t="s">
        <v>5450</v>
      </c>
      <c r="D948" s="43" t="s">
        <v>4599</v>
      </c>
      <c r="F948" s="43" t="s">
        <v>5451</v>
      </c>
      <c r="G948" s="43">
        <v>29382</v>
      </c>
      <c r="H948" s="43" t="s">
        <v>5452</v>
      </c>
      <c r="I948" s="43" t="s">
        <v>3239</v>
      </c>
      <c r="J948" s="43" t="s">
        <v>772</v>
      </c>
      <c r="K948" s="43" t="s">
        <v>5453</v>
      </c>
    </row>
    <row r="949" spans="3:11" ht="15" customHeight="1" x14ac:dyDescent="0.25">
      <c r="C949" s="44" t="s">
        <v>5454</v>
      </c>
      <c r="D949" s="43" t="s">
        <v>4729</v>
      </c>
      <c r="F949" s="43" t="s">
        <v>5455</v>
      </c>
      <c r="G949" s="43">
        <v>298019</v>
      </c>
      <c r="H949" s="43" t="s">
        <v>5456</v>
      </c>
      <c r="I949" s="43" t="s">
        <v>3255</v>
      </c>
      <c r="J949" s="43" t="s">
        <v>3256</v>
      </c>
      <c r="K949" s="43" t="s">
        <v>5457</v>
      </c>
    </row>
    <row r="950" spans="3:11" ht="15" customHeight="1" x14ac:dyDescent="0.25">
      <c r="C950" s="44" t="s">
        <v>5458</v>
      </c>
      <c r="D950" s="43" t="s">
        <v>4735</v>
      </c>
      <c r="F950" s="43" t="s">
        <v>5459</v>
      </c>
      <c r="G950" s="43">
        <v>89808</v>
      </c>
      <c r="H950" s="43" t="s">
        <v>5460</v>
      </c>
      <c r="I950" s="43" t="s">
        <v>3261</v>
      </c>
      <c r="J950" s="43" t="s">
        <v>3262</v>
      </c>
      <c r="K950" s="43" t="s">
        <v>5461</v>
      </c>
    </row>
    <row r="951" spans="3:11" ht="15" customHeight="1" x14ac:dyDescent="0.25">
      <c r="C951" s="44" t="s">
        <v>5462</v>
      </c>
      <c r="D951" s="43" t="s">
        <v>4741</v>
      </c>
      <c r="F951" s="43" t="s">
        <v>5463</v>
      </c>
      <c r="G951" s="43">
        <v>24772</v>
      </c>
      <c r="H951" s="43" t="s">
        <v>5464</v>
      </c>
      <c r="I951" s="43" t="s">
        <v>3267</v>
      </c>
      <c r="J951" s="43" t="s">
        <v>5465</v>
      </c>
      <c r="K951" s="43" t="s">
        <v>5466</v>
      </c>
    </row>
    <row r="952" spans="3:11" ht="15" customHeight="1" x14ac:dyDescent="0.25">
      <c r="C952" s="44" t="s">
        <v>5467</v>
      </c>
      <c r="D952" s="43" t="s">
        <v>4747</v>
      </c>
      <c r="F952" s="43" t="s">
        <v>5468</v>
      </c>
      <c r="G952" s="43">
        <v>306748</v>
      </c>
      <c r="H952" s="43" t="s">
        <v>5469</v>
      </c>
      <c r="I952" s="43" t="s">
        <v>3272</v>
      </c>
      <c r="J952" s="43" t="s">
        <v>802</v>
      </c>
      <c r="K952" s="43" t="s">
        <v>5470</v>
      </c>
    </row>
    <row r="953" spans="3:11" ht="15" customHeight="1" x14ac:dyDescent="0.25">
      <c r="C953" s="44" t="s">
        <v>5471</v>
      </c>
      <c r="D953" s="43" t="s">
        <v>4753</v>
      </c>
      <c r="F953" s="43" t="s">
        <v>5472</v>
      </c>
      <c r="G953" s="43">
        <v>60628</v>
      </c>
      <c r="H953" s="43" t="s">
        <v>5473</v>
      </c>
      <c r="I953" s="43" t="s">
        <v>3277</v>
      </c>
      <c r="J953" s="43" t="s">
        <v>3278</v>
      </c>
      <c r="K953" s="43" t="s">
        <v>5474</v>
      </c>
    </row>
    <row r="954" spans="3:11" ht="15" customHeight="1" x14ac:dyDescent="0.25">
      <c r="C954" s="44" t="s">
        <v>5475</v>
      </c>
      <c r="D954" s="43" t="s">
        <v>4764</v>
      </c>
      <c r="F954" s="43" t="s">
        <v>5476</v>
      </c>
      <c r="G954" s="43">
        <v>83824</v>
      </c>
      <c r="H954" s="43" t="s">
        <v>5477</v>
      </c>
      <c r="I954" s="43" t="s">
        <v>3283</v>
      </c>
      <c r="J954" s="43" t="s">
        <v>3284</v>
      </c>
      <c r="K954" s="43" t="s">
        <v>5478</v>
      </c>
    </row>
    <row r="955" spans="3:11" ht="15" customHeight="1" x14ac:dyDescent="0.25">
      <c r="C955" s="44" t="s">
        <v>5479</v>
      </c>
      <c r="D955" s="43" t="s">
        <v>4430</v>
      </c>
      <c r="F955" s="43" t="s">
        <v>5480</v>
      </c>
      <c r="G955" s="43">
        <v>306722</v>
      </c>
      <c r="H955" s="43" t="s">
        <v>5481</v>
      </c>
      <c r="I955" s="43" t="s">
        <v>3301</v>
      </c>
      <c r="J955" s="43" t="s">
        <v>3302</v>
      </c>
      <c r="K955" s="43" t="s">
        <v>5482</v>
      </c>
    </row>
    <row r="956" spans="3:11" ht="15" customHeight="1" x14ac:dyDescent="0.25">
      <c r="C956" s="44" t="s">
        <v>5483</v>
      </c>
      <c r="D956" s="43" t="s">
        <v>4881</v>
      </c>
      <c r="F956" s="43" t="s">
        <v>5484</v>
      </c>
      <c r="G956" s="43">
        <v>315160</v>
      </c>
      <c r="H956" s="43" t="s">
        <v>5485</v>
      </c>
      <c r="I956" s="43" t="s">
        <v>3307</v>
      </c>
      <c r="J956" s="43" t="s">
        <v>856</v>
      </c>
      <c r="K956" s="43" t="s">
        <v>5486</v>
      </c>
    </row>
    <row r="957" spans="3:11" ht="15" customHeight="1" x14ac:dyDescent="0.25">
      <c r="C957" s="44" t="s">
        <v>5487</v>
      </c>
      <c r="D957" s="43" t="s">
        <v>4886</v>
      </c>
      <c r="F957" s="43" t="s">
        <v>5488</v>
      </c>
      <c r="G957" s="43">
        <v>114214</v>
      </c>
      <c r="H957" s="43" t="s">
        <v>5489</v>
      </c>
      <c r="I957" s="43" t="s">
        <v>3312</v>
      </c>
      <c r="J957" s="43" t="s">
        <v>3313</v>
      </c>
      <c r="K957" s="43" t="s">
        <v>5490</v>
      </c>
    </row>
    <row r="958" spans="3:11" ht="15" customHeight="1" x14ac:dyDescent="0.25">
      <c r="C958" s="44" t="s">
        <v>5491</v>
      </c>
      <c r="D958" s="43" t="s">
        <v>4891</v>
      </c>
      <c r="F958" s="43" t="s">
        <v>5492</v>
      </c>
      <c r="G958" s="43">
        <v>171548</v>
      </c>
      <c r="H958" s="43" t="s">
        <v>5493</v>
      </c>
      <c r="I958" s="43" t="s">
        <v>3323</v>
      </c>
      <c r="J958" s="43" t="s">
        <v>873</v>
      </c>
      <c r="K958" s="43" t="s">
        <v>5494</v>
      </c>
    </row>
    <row r="959" spans="3:11" ht="15" customHeight="1" x14ac:dyDescent="0.25">
      <c r="C959" s="44" t="s">
        <v>5495</v>
      </c>
      <c r="D959" s="43" t="s">
        <v>4897</v>
      </c>
      <c r="F959" s="43" t="s">
        <v>5496</v>
      </c>
      <c r="G959" s="43">
        <v>58834</v>
      </c>
      <c r="H959" s="43" t="s">
        <v>5497</v>
      </c>
      <c r="I959" s="43" t="s">
        <v>3328</v>
      </c>
      <c r="J959" s="43" t="s">
        <v>878</v>
      </c>
      <c r="K959" s="43" t="s">
        <v>5498</v>
      </c>
    </row>
    <row r="960" spans="3:11" ht="15" customHeight="1" x14ac:dyDescent="0.25">
      <c r="C960" s="44" t="s">
        <v>5499</v>
      </c>
      <c r="D960" s="43" t="s">
        <v>206</v>
      </c>
      <c r="F960" s="43" t="s">
        <v>5500</v>
      </c>
      <c r="G960" s="43">
        <v>84010</v>
      </c>
      <c r="H960" s="43" t="s">
        <v>5501</v>
      </c>
      <c r="I960" s="43" t="s">
        <v>3333</v>
      </c>
      <c r="J960" s="43" t="s">
        <v>886</v>
      </c>
      <c r="K960" s="43" t="s">
        <v>5502</v>
      </c>
    </row>
    <row r="961" spans="3:11" ht="15" customHeight="1" x14ac:dyDescent="0.25">
      <c r="C961" s="44" t="s">
        <v>5503</v>
      </c>
      <c r="D961" s="43" t="s">
        <v>207</v>
      </c>
      <c r="F961" s="43" t="s">
        <v>5504</v>
      </c>
      <c r="G961" s="43">
        <v>25431</v>
      </c>
      <c r="H961" s="43" t="s">
        <v>5505</v>
      </c>
      <c r="I961" s="43" t="s">
        <v>5506</v>
      </c>
      <c r="J961" s="43" t="s">
        <v>5507</v>
      </c>
      <c r="K961" s="43" t="s">
        <v>5508</v>
      </c>
    </row>
    <row r="962" spans="3:11" ht="15" customHeight="1" x14ac:dyDescent="0.25">
      <c r="C962" s="44" t="s">
        <v>5510</v>
      </c>
      <c r="D962" s="43" t="s">
        <v>2856</v>
      </c>
      <c r="F962" s="43" t="s">
        <v>5511</v>
      </c>
      <c r="G962" s="43">
        <v>290370</v>
      </c>
      <c r="H962" s="43" t="s">
        <v>5512</v>
      </c>
      <c r="I962" s="43" t="s">
        <v>3343</v>
      </c>
      <c r="J962" s="43" t="s">
        <v>897</v>
      </c>
      <c r="K962" s="43" t="s">
        <v>5513</v>
      </c>
    </row>
    <row r="963" spans="3:11" ht="15" customHeight="1" x14ac:dyDescent="0.25">
      <c r="C963" s="44" t="s">
        <v>5514</v>
      </c>
      <c r="D963" s="43" t="s">
        <v>2882</v>
      </c>
      <c r="F963" s="43" t="s">
        <v>5515</v>
      </c>
      <c r="G963" s="43">
        <v>84350</v>
      </c>
      <c r="H963" s="43" t="s">
        <v>5516</v>
      </c>
      <c r="I963" s="43" t="s">
        <v>5517</v>
      </c>
      <c r="J963" s="43" t="s">
        <v>5518</v>
      </c>
      <c r="K963" s="43" t="s">
        <v>5519</v>
      </c>
    </row>
    <row r="964" spans="3:11" ht="15" customHeight="1" x14ac:dyDescent="0.25">
      <c r="C964" s="44" t="s">
        <v>5520</v>
      </c>
      <c r="D964" s="43" t="s">
        <v>2998</v>
      </c>
      <c r="F964" s="43" t="s">
        <v>5521</v>
      </c>
      <c r="G964" s="43">
        <v>25253</v>
      </c>
      <c r="H964" s="43" t="s">
        <v>5522</v>
      </c>
      <c r="I964" s="43" t="s">
        <v>3349</v>
      </c>
      <c r="J964" s="43" t="s">
        <v>3350</v>
      </c>
      <c r="K964" s="43" t="s">
        <v>5523</v>
      </c>
    </row>
    <row r="965" spans="3:11" ht="15" customHeight="1" x14ac:dyDescent="0.25">
      <c r="C965" s="44" t="s">
        <v>5524</v>
      </c>
      <c r="D965" s="43" t="s">
        <v>3004</v>
      </c>
      <c r="F965" s="43" t="s">
        <v>5525</v>
      </c>
      <c r="G965" s="43">
        <v>24318</v>
      </c>
      <c r="H965" s="43" t="s">
        <v>5526</v>
      </c>
      <c r="I965" s="43" t="s">
        <v>3355</v>
      </c>
      <c r="J965" s="43" t="s">
        <v>912</v>
      </c>
      <c r="K965" s="43" t="s">
        <v>5527</v>
      </c>
    </row>
    <row r="966" spans="3:11" ht="15" customHeight="1" x14ac:dyDescent="0.25">
      <c r="C966" s="44" t="s">
        <v>5528</v>
      </c>
      <c r="D966" s="43" t="s">
        <v>3087</v>
      </c>
      <c r="F966" s="43" t="s">
        <v>5529</v>
      </c>
      <c r="G966" s="43">
        <v>291760</v>
      </c>
      <c r="H966" s="43" t="s">
        <v>5530</v>
      </c>
      <c r="I966" s="43" t="s">
        <v>3360</v>
      </c>
      <c r="J966" s="43" t="s">
        <v>917</v>
      </c>
      <c r="K966" s="43" t="s">
        <v>5531</v>
      </c>
    </row>
    <row r="967" spans="3:11" ht="15" customHeight="1" x14ac:dyDescent="0.25">
      <c r="C967" s="44" t="s">
        <v>5532</v>
      </c>
      <c r="D967" s="43" t="s">
        <v>3479</v>
      </c>
      <c r="F967" s="43" t="s">
        <v>5533</v>
      </c>
      <c r="G967" s="43">
        <v>304591</v>
      </c>
      <c r="H967" s="43" t="s">
        <v>5534</v>
      </c>
      <c r="I967" s="43" t="s">
        <v>3370</v>
      </c>
      <c r="J967" s="43" t="s">
        <v>5535</v>
      </c>
      <c r="K967" s="43" t="s">
        <v>5536</v>
      </c>
    </row>
    <row r="968" spans="3:11" ht="15" customHeight="1" x14ac:dyDescent="0.25">
      <c r="C968" s="44" t="s">
        <v>5537</v>
      </c>
      <c r="D968" s="43" t="s">
        <v>4056</v>
      </c>
      <c r="F968" s="43" t="s">
        <v>5538</v>
      </c>
      <c r="G968" s="43">
        <v>303811</v>
      </c>
      <c r="H968" s="43" t="s">
        <v>5539</v>
      </c>
      <c r="I968" s="43" t="s">
        <v>3376</v>
      </c>
      <c r="J968" s="43" t="s">
        <v>931</v>
      </c>
      <c r="K968" s="43" t="s">
        <v>5540</v>
      </c>
    </row>
    <row r="969" spans="3:11" ht="15" customHeight="1" x14ac:dyDescent="0.25">
      <c r="C969" s="44" t="s">
        <v>5541</v>
      </c>
      <c r="D969" s="43" t="s">
        <v>3937</v>
      </c>
      <c r="F969" s="43" t="s">
        <v>5542</v>
      </c>
      <c r="G969" s="43">
        <v>399489</v>
      </c>
      <c r="H969" s="43" t="s">
        <v>5543</v>
      </c>
      <c r="I969" s="43" t="s">
        <v>3382</v>
      </c>
      <c r="J969" s="43" t="s">
        <v>938</v>
      </c>
      <c r="K969" s="43" t="s">
        <v>5544</v>
      </c>
    </row>
    <row r="970" spans="3:11" ht="15" customHeight="1" x14ac:dyDescent="0.25">
      <c r="C970" s="44" t="s">
        <v>5545</v>
      </c>
      <c r="D970" s="43" t="s">
        <v>4173</v>
      </c>
      <c r="F970" s="43" t="s">
        <v>5546</v>
      </c>
      <c r="G970" s="43">
        <v>293104</v>
      </c>
      <c r="H970" s="43" t="s">
        <v>5547</v>
      </c>
      <c r="I970" s="43" t="s">
        <v>3387</v>
      </c>
      <c r="J970" s="43" t="s">
        <v>947</v>
      </c>
      <c r="K970" s="43" t="s">
        <v>5548</v>
      </c>
    </row>
    <row r="971" spans="3:11" ht="15" customHeight="1" x14ac:dyDescent="0.25">
      <c r="C971" s="44" t="s">
        <v>5549</v>
      </c>
      <c r="D971" s="43" t="s">
        <v>4185</v>
      </c>
      <c r="F971" s="43" t="s">
        <v>5550</v>
      </c>
      <c r="G971" s="43">
        <v>24330</v>
      </c>
      <c r="H971" s="43" t="s">
        <v>5551</v>
      </c>
      <c r="I971" s="43" t="s">
        <v>3392</v>
      </c>
      <c r="J971" s="43" t="s">
        <v>953</v>
      </c>
      <c r="K971" s="43" t="s">
        <v>5552</v>
      </c>
    </row>
    <row r="972" spans="3:11" ht="15" customHeight="1" x14ac:dyDescent="0.25">
      <c r="C972" s="44" t="s">
        <v>5553</v>
      </c>
      <c r="D972" s="43" t="s">
        <v>4191</v>
      </c>
      <c r="F972" s="43" t="s">
        <v>5554</v>
      </c>
      <c r="G972" s="43">
        <v>499380</v>
      </c>
      <c r="H972" s="43" t="s">
        <v>5555</v>
      </c>
      <c r="I972" s="43" t="s">
        <v>5556</v>
      </c>
      <c r="J972" s="43" t="s">
        <v>5557</v>
      </c>
      <c r="K972" s="43" t="s">
        <v>5558</v>
      </c>
    </row>
    <row r="973" spans="3:11" ht="15" customHeight="1" x14ac:dyDescent="0.25">
      <c r="C973" s="44" t="s">
        <v>5559</v>
      </c>
      <c r="D973" s="43" t="s">
        <v>4351</v>
      </c>
      <c r="F973" s="43" t="s">
        <v>5560</v>
      </c>
      <c r="G973" s="43">
        <v>100362678</v>
      </c>
      <c r="H973" s="43" t="s">
        <v>5561</v>
      </c>
      <c r="I973" s="43" t="s">
        <v>3414</v>
      </c>
      <c r="J973" s="43" t="s">
        <v>987</v>
      </c>
      <c r="K973" s="43" t="s">
        <v>5562</v>
      </c>
    </row>
    <row r="974" spans="3:11" ht="15" customHeight="1" x14ac:dyDescent="0.25">
      <c r="C974" s="44" t="s">
        <v>5563</v>
      </c>
      <c r="D974" s="43" t="s">
        <v>4450</v>
      </c>
      <c r="F974" s="43" t="s">
        <v>5564</v>
      </c>
      <c r="G974" s="43">
        <v>362132</v>
      </c>
      <c r="H974" s="43" t="s">
        <v>5565</v>
      </c>
      <c r="I974" s="43" t="s">
        <v>3419</v>
      </c>
      <c r="J974" s="43" t="s">
        <v>993</v>
      </c>
      <c r="K974" s="43" t="s">
        <v>5566</v>
      </c>
    </row>
    <row r="975" spans="3:11" ht="15" customHeight="1" x14ac:dyDescent="0.25">
      <c r="C975" s="44" t="s">
        <v>5567</v>
      </c>
      <c r="D975" s="43" t="s">
        <v>4456</v>
      </c>
      <c r="F975" s="43" t="s">
        <v>5568</v>
      </c>
      <c r="G975" s="43">
        <v>171577</v>
      </c>
      <c r="H975" s="43" t="s">
        <v>5569</v>
      </c>
      <c r="I975" s="43" t="s">
        <v>3424</v>
      </c>
      <c r="J975" s="43" t="s">
        <v>999</v>
      </c>
      <c r="K975" s="43" t="s">
        <v>5570</v>
      </c>
    </row>
    <row r="976" spans="3:11" ht="15" customHeight="1" x14ac:dyDescent="0.25">
      <c r="C976" s="44" t="s">
        <v>5571</v>
      </c>
      <c r="D976" s="43" t="s">
        <v>4461</v>
      </c>
      <c r="F976" s="43" t="s">
        <v>5572</v>
      </c>
      <c r="G976" s="43">
        <v>24337</v>
      </c>
      <c r="H976" s="43" t="s">
        <v>5573</v>
      </c>
      <c r="I976" s="43" t="s">
        <v>3429</v>
      </c>
      <c r="J976" s="43" t="s">
        <v>1006</v>
      </c>
      <c r="K976" s="43" t="s">
        <v>5574</v>
      </c>
    </row>
    <row r="977" spans="3:11" ht="15" customHeight="1" x14ac:dyDescent="0.25">
      <c r="C977" s="44" t="s">
        <v>5575</v>
      </c>
      <c r="D977" s="43" t="s">
        <v>4540</v>
      </c>
      <c r="F977" s="43" t="s">
        <v>5576</v>
      </c>
      <c r="G977" s="43">
        <v>24890</v>
      </c>
      <c r="H977" s="43" t="s">
        <v>5577</v>
      </c>
      <c r="I977" s="43" t="s">
        <v>5578</v>
      </c>
      <c r="J977" s="43" t="s">
        <v>160</v>
      </c>
      <c r="K977" s="43" t="s">
        <v>5579</v>
      </c>
    </row>
    <row r="978" spans="3:11" ht="15" customHeight="1" x14ac:dyDescent="0.25">
      <c r="C978" s="44" t="s">
        <v>5580</v>
      </c>
      <c r="D978" s="43" t="s">
        <v>4546</v>
      </c>
      <c r="F978" s="43" t="s">
        <v>5581</v>
      </c>
      <c r="G978" s="43">
        <v>312299</v>
      </c>
      <c r="H978" s="43" t="s">
        <v>5582</v>
      </c>
      <c r="I978" s="43" t="s">
        <v>3458</v>
      </c>
      <c r="J978" s="43" t="s">
        <v>1026</v>
      </c>
      <c r="K978" s="43" t="s">
        <v>5583</v>
      </c>
    </row>
    <row r="979" spans="3:11" ht="15" customHeight="1" x14ac:dyDescent="0.25">
      <c r="C979" s="44" t="s">
        <v>5584</v>
      </c>
      <c r="D979" s="43" t="s">
        <v>4552</v>
      </c>
      <c r="F979" s="43" t="s">
        <v>5585</v>
      </c>
      <c r="G979" s="43">
        <v>266610</v>
      </c>
      <c r="H979" s="43" t="s">
        <v>5586</v>
      </c>
      <c r="I979" s="43" t="s">
        <v>3463</v>
      </c>
      <c r="J979" s="43" t="s">
        <v>1032</v>
      </c>
      <c r="K979" s="43" t="s">
        <v>5587</v>
      </c>
    </row>
    <row r="980" spans="3:11" ht="15" customHeight="1" x14ac:dyDescent="0.25">
      <c r="C980" s="44" t="s">
        <v>5588</v>
      </c>
      <c r="D980" s="43" t="s">
        <v>4559</v>
      </c>
      <c r="F980" s="43" t="s">
        <v>5589</v>
      </c>
      <c r="G980" s="43">
        <v>84490</v>
      </c>
      <c r="H980" s="43" t="s">
        <v>5590</v>
      </c>
      <c r="I980" s="43" t="s">
        <v>3479</v>
      </c>
      <c r="J980" s="43" t="s">
        <v>1054</v>
      </c>
      <c r="K980" s="43" t="s">
        <v>5591</v>
      </c>
    </row>
    <row r="981" spans="3:11" ht="15" customHeight="1" x14ac:dyDescent="0.25">
      <c r="C981" s="44" t="s">
        <v>5592</v>
      </c>
      <c r="D981" s="43" t="s">
        <v>5041</v>
      </c>
      <c r="F981" s="43" t="s">
        <v>5593</v>
      </c>
      <c r="G981" s="43">
        <v>314322</v>
      </c>
      <c r="H981" s="43" t="s">
        <v>5594</v>
      </c>
      <c r="I981" s="43" t="s">
        <v>3490</v>
      </c>
      <c r="J981" s="43" t="s">
        <v>3491</v>
      </c>
      <c r="K981" s="43" t="s">
        <v>5595</v>
      </c>
    </row>
    <row r="982" spans="3:11" ht="15" customHeight="1" x14ac:dyDescent="0.25">
      <c r="C982" s="44" t="s">
        <v>5596</v>
      </c>
      <c r="D982" s="43" t="s">
        <v>5109</v>
      </c>
      <c r="F982" s="43" t="s">
        <v>5597</v>
      </c>
      <c r="G982" s="43">
        <v>25445</v>
      </c>
      <c r="H982" s="43" t="s">
        <v>5598</v>
      </c>
      <c r="I982" s="43" t="s">
        <v>3496</v>
      </c>
      <c r="J982" s="43" t="s">
        <v>3497</v>
      </c>
      <c r="K982" s="43" t="s">
        <v>5599</v>
      </c>
    </row>
    <row r="983" spans="3:11" ht="15" customHeight="1" x14ac:dyDescent="0.25">
      <c r="C983" s="44" t="s">
        <v>5600</v>
      </c>
      <c r="D983" s="43" t="s">
        <v>5114</v>
      </c>
      <c r="F983" s="43" t="s">
        <v>5601</v>
      </c>
      <c r="G983" s="43">
        <v>25099</v>
      </c>
      <c r="H983" s="43" t="s">
        <v>5602</v>
      </c>
      <c r="I983" s="43" t="s">
        <v>3502</v>
      </c>
      <c r="J983" s="43" t="s">
        <v>1078</v>
      </c>
      <c r="K983" s="43" t="s">
        <v>5603</v>
      </c>
    </row>
    <row r="984" spans="3:11" ht="15" customHeight="1" x14ac:dyDescent="0.25">
      <c r="C984" s="44" t="s">
        <v>5604</v>
      </c>
      <c r="D984" s="43" t="s">
        <v>206</v>
      </c>
      <c r="F984" s="43" t="s">
        <v>5605</v>
      </c>
      <c r="G984" s="43">
        <v>54281</v>
      </c>
      <c r="H984" s="43" t="s">
        <v>5606</v>
      </c>
      <c r="I984" s="43" t="s">
        <v>3507</v>
      </c>
      <c r="J984" s="43" t="s">
        <v>3508</v>
      </c>
      <c r="K984" s="43" t="s">
        <v>5607</v>
      </c>
    </row>
    <row r="985" spans="3:11" ht="15" customHeight="1" x14ac:dyDescent="0.25">
      <c r="C985" s="44" t="s">
        <v>5608</v>
      </c>
      <c r="D985" s="43" t="s">
        <v>207</v>
      </c>
      <c r="F985" s="43" t="s">
        <v>5609</v>
      </c>
      <c r="G985" s="43">
        <v>58868</v>
      </c>
      <c r="H985" s="43" t="s">
        <v>5610</v>
      </c>
      <c r="I985" s="43" t="s">
        <v>3513</v>
      </c>
      <c r="J985" s="43" t="s">
        <v>3514</v>
      </c>
      <c r="K985" s="43" t="s">
        <v>5611</v>
      </c>
    </row>
    <row r="986" spans="3:11" ht="15" customHeight="1" x14ac:dyDescent="0.25">
      <c r="C986" s="44" t="s">
        <v>5613</v>
      </c>
      <c r="D986" s="43" t="s">
        <v>3239</v>
      </c>
      <c r="F986" s="43" t="s">
        <v>5614</v>
      </c>
      <c r="G986" s="43">
        <v>64512</v>
      </c>
      <c r="H986" s="43" t="s">
        <v>5615</v>
      </c>
      <c r="I986" s="43" t="s">
        <v>3519</v>
      </c>
      <c r="J986" s="43" t="s">
        <v>3520</v>
      </c>
      <c r="K986" s="43" t="s">
        <v>5616</v>
      </c>
    </row>
    <row r="987" spans="3:11" ht="15" customHeight="1" x14ac:dyDescent="0.25">
      <c r="C987" s="44" t="s">
        <v>5617</v>
      </c>
      <c r="D987" s="43" t="s">
        <v>3283</v>
      </c>
      <c r="F987" s="43" t="s">
        <v>5618</v>
      </c>
      <c r="G987" s="43">
        <v>64558</v>
      </c>
      <c r="H987" s="43" t="s">
        <v>5619</v>
      </c>
      <c r="I987" s="43" t="s">
        <v>3525</v>
      </c>
      <c r="J987" s="43" t="s">
        <v>3526</v>
      </c>
      <c r="K987" s="43" t="s">
        <v>5620</v>
      </c>
    </row>
    <row r="988" spans="3:11" ht="15" customHeight="1" x14ac:dyDescent="0.25">
      <c r="C988" s="44" t="s">
        <v>5621</v>
      </c>
      <c r="D988" s="43" t="s">
        <v>3513</v>
      </c>
      <c r="F988" s="43" t="s">
        <v>5622</v>
      </c>
      <c r="G988" s="43">
        <v>317674</v>
      </c>
      <c r="H988" s="43" t="s">
        <v>5623</v>
      </c>
      <c r="I988" s="43" t="s">
        <v>3531</v>
      </c>
      <c r="J988" s="43" t="s">
        <v>3532</v>
      </c>
      <c r="K988" s="43" t="s">
        <v>5624</v>
      </c>
    </row>
    <row r="989" spans="3:11" ht="15" customHeight="1" x14ac:dyDescent="0.25">
      <c r="C989" s="44" t="s">
        <v>5625</v>
      </c>
      <c r="D989" s="43" t="s">
        <v>3519</v>
      </c>
      <c r="F989" s="43" t="s">
        <v>5626</v>
      </c>
      <c r="G989" s="43">
        <v>364754</v>
      </c>
      <c r="H989" s="43" t="s">
        <v>5627</v>
      </c>
      <c r="I989" s="43" t="s">
        <v>3537</v>
      </c>
      <c r="J989" s="43" t="s">
        <v>3538</v>
      </c>
      <c r="K989" s="43" t="s">
        <v>5628</v>
      </c>
    </row>
    <row r="990" spans="3:11" ht="15" customHeight="1" x14ac:dyDescent="0.25">
      <c r="C990" s="44" t="s">
        <v>5629</v>
      </c>
      <c r="D990" s="43" t="s">
        <v>3525</v>
      </c>
      <c r="F990" s="43" t="s">
        <v>5630</v>
      </c>
      <c r="G990" s="43">
        <v>266608</v>
      </c>
      <c r="H990" s="43" t="s">
        <v>5631</v>
      </c>
      <c r="I990" s="43" t="s">
        <v>3543</v>
      </c>
      <c r="J990" s="43" t="s">
        <v>3544</v>
      </c>
      <c r="K990" s="43" t="s">
        <v>5632</v>
      </c>
    </row>
    <row r="991" spans="3:11" ht="15" customHeight="1" x14ac:dyDescent="0.25">
      <c r="C991" s="44" t="s">
        <v>5633</v>
      </c>
      <c r="D991" s="43" t="s">
        <v>3531</v>
      </c>
      <c r="F991" s="43" t="s">
        <v>5634</v>
      </c>
      <c r="G991" s="43">
        <v>361388</v>
      </c>
      <c r="H991" s="43" t="s">
        <v>5635</v>
      </c>
      <c r="I991" s="43" t="s">
        <v>3549</v>
      </c>
      <c r="J991" s="43" t="s">
        <v>1132</v>
      </c>
      <c r="K991" s="43" t="s">
        <v>5636</v>
      </c>
    </row>
    <row r="992" spans="3:11" ht="15" customHeight="1" x14ac:dyDescent="0.25">
      <c r="C992" s="44" t="s">
        <v>5637</v>
      </c>
      <c r="D992" s="43" t="s">
        <v>3537</v>
      </c>
      <c r="F992" s="43" t="s">
        <v>5638</v>
      </c>
      <c r="G992" s="43">
        <v>24379</v>
      </c>
      <c r="H992" s="43" t="s">
        <v>5639</v>
      </c>
      <c r="I992" s="43" t="s">
        <v>3561</v>
      </c>
      <c r="J992" s="43" t="s">
        <v>5640</v>
      </c>
      <c r="K992" s="43" t="s">
        <v>5641</v>
      </c>
    </row>
    <row r="993" spans="3:11" ht="15" customHeight="1" x14ac:dyDescent="0.25">
      <c r="C993" s="44" t="s">
        <v>5642</v>
      </c>
      <c r="D993" s="43" t="s">
        <v>3543</v>
      </c>
      <c r="F993" s="43" t="s">
        <v>5643</v>
      </c>
      <c r="G993" s="43">
        <v>25112</v>
      </c>
      <c r="H993" s="43" t="s">
        <v>5644</v>
      </c>
      <c r="I993" s="43" t="s">
        <v>3567</v>
      </c>
      <c r="J993" s="43" t="s">
        <v>1146</v>
      </c>
      <c r="K993" s="43" t="s">
        <v>5645</v>
      </c>
    </row>
    <row r="994" spans="3:11" ht="15" customHeight="1" x14ac:dyDescent="0.25">
      <c r="C994" s="44" t="s">
        <v>5646</v>
      </c>
      <c r="D994" s="43" t="s">
        <v>3622</v>
      </c>
      <c r="F994" s="43" t="s">
        <v>5647</v>
      </c>
      <c r="G994" s="43">
        <v>299626</v>
      </c>
      <c r="H994" s="43" t="s">
        <v>5648</v>
      </c>
      <c r="I994" s="43" t="s">
        <v>3573</v>
      </c>
      <c r="J994" s="43" t="s">
        <v>5649</v>
      </c>
      <c r="K994" s="43" t="s">
        <v>5650</v>
      </c>
    </row>
    <row r="995" spans="3:11" ht="15" customHeight="1" x14ac:dyDescent="0.25">
      <c r="C995" s="44" t="s">
        <v>5651</v>
      </c>
      <c r="D995" s="43" t="s">
        <v>3627</v>
      </c>
      <c r="F995" s="43" t="s">
        <v>5652</v>
      </c>
      <c r="G995" s="43">
        <v>291005</v>
      </c>
      <c r="H995" s="43" t="s">
        <v>5653</v>
      </c>
      <c r="I995" s="43" t="s">
        <v>5654</v>
      </c>
      <c r="J995" s="43" t="s">
        <v>1153</v>
      </c>
      <c r="K995" s="43" t="s">
        <v>5655</v>
      </c>
    </row>
    <row r="996" spans="3:11" ht="15" customHeight="1" x14ac:dyDescent="0.25">
      <c r="C996" s="44" t="s">
        <v>5656</v>
      </c>
      <c r="D996" s="43" t="s">
        <v>4033</v>
      </c>
      <c r="F996" s="43" t="s">
        <v>5657</v>
      </c>
      <c r="G996" s="43">
        <v>25159</v>
      </c>
      <c r="H996" s="43" t="s">
        <v>5658</v>
      </c>
      <c r="I996" s="43" t="s">
        <v>3579</v>
      </c>
      <c r="J996" s="43" t="s">
        <v>1159</v>
      </c>
      <c r="K996" s="43" t="s">
        <v>5659</v>
      </c>
    </row>
    <row r="997" spans="3:11" ht="15" customHeight="1" x14ac:dyDescent="0.25">
      <c r="C997" s="44" t="s">
        <v>5660</v>
      </c>
      <c r="D997" s="43" t="s">
        <v>4286</v>
      </c>
      <c r="F997" s="43" t="s">
        <v>5661</v>
      </c>
      <c r="G997" s="43">
        <v>85471</v>
      </c>
      <c r="H997" s="43" t="s">
        <v>5662</v>
      </c>
      <c r="I997" s="43" t="s">
        <v>3584</v>
      </c>
      <c r="J997" s="43" t="s">
        <v>1165</v>
      </c>
      <c r="K997" s="43" t="s">
        <v>5663</v>
      </c>
    </row>
    <row r="998" spans="3:11" ht="15" customHeight="1" x14ac:dyDescent="0.25">
      <c r="C998" s="44" t="s">
        <v>5664</v>
      </c>
      <c r="D998" s="43" t="s">
        <v>4700</v>
      </c>
      <c r="F998" s="43" t="s">
        <v>5665</v>
      </c>
      <c r="G998" s="43">
        <v>54254</v>
      </c>
      <c r="H998" s="43" t="s">
        <v>5666</v>
      </c>
      <c r="I998" s="43" t="s">
        <v>3589</v>
      </c>
      <c r="J998" s="43" t="s">
        <v>1171</v>
      </c>
      <c r="K998" s="43" t="s">
        <v>5667</v>
      </c>
    </row>
    <row r="999" spans="3:11" ht="15" customHeight="1" x14ac:dyDescent="0.25">
      <c r="C999" s="44" t="s">
        <v>5668</v>
      </c>
      <c r="D999" s="43" t="s">
        <v>4655</v>
      </c>
      <c r="F999" s="43" t="s">
        <v>5669</v>
      </c>
      <c r="G999" s="43">
        <v>29455</v>
      </c>
      <c r="H999" s="43" t="s">
        <v>5670</v>
      </c>
      <c r="I999" s="43" t="s">
        <v>3594</v>
      </c>
      <c r="J999" s="43" t="s">
        <v>1177</v>
      </c>
      <c r="K999" s="43" t="s">
        <v>5671</v>
      </c>
    </row>
    <row r="1000" spans="3:11" ht="15" customHeight="1" x14ac:dyDescent="0.25">
      <c r="C1000" s="44" t="s">
        <v>5672</v>
      </c>
      <c r="D1000" s="43" t="s">
        <v>4802</v>
      </c>
      <c r="F1000" s="43" t="s">
        <v>5673</v>
      </c>
      <c r="G1000" s="43">
        <v>252834</v>
      </c>
      <c r="H1000" s="43" t="s">
        <v>5674</v>
      </c>
      <c r="I1000" s="43" t="s">
        <v>3599</v>
      </c>
      <c r="J1000" s="43" t="s">
        <v>1183</v>
      </c>
      <c r="K1000" s="43" t="s">
        <v>5675</v>
      </c>
    </row>
    <row r="1001" spans="3:11" ht="15" customHeight="1" x14ac:dyDescent="0.25">
      <c r="C1001" s="44" t="s">
        <v>5676</v>
      </c>
      <c r="D1001" s="43" t="s">
        <v>4680</v>
      </c>
      <c r="F1001" s="43" t="s">
        <v>5677</v>
      </c>
      <c r="G1001" s="43">
        <v>24388</v>
      </c>
      <c r="H1001" s="43" t="s">
        <v>5678</v>
      </c>
      <c r="I1001" s="43" t="s">
        <v>5679</v>
      </c>
      <c r="J1001" s="43" t="s">
        <v>5680</v>
      </c>
      <c r="K1001" s="43" t="s">
        <v>5681</v>
      </c>
    </row>
    <row r="1002" spans="3:11" ht="15" customHeight="1" x14ac:dyDescent="0.25">
      <c r="C1002" s="44" t="s">
        <v>5682</v>
      </c>
      <c r="D1002" s="43" t="s">
        <v>5068</v>
      </c>
      <c r="F1002" s="43" t="s">
        <v>5683</v>
      </c>
      <c r="G1002" s="43">
        <v>246774</v>
      </c>
      <c r="H1002" s="43" t="s">
        <v>5684</v>
      </c>
      <c r="I1002" s="43" t="s">
        <v>5685</v>
      </c>
      <c r="J1002" s="43" t="s">
        <v>5686</v>
      </c>
      <c r="K1002" s="43" t="s">
        <v>5687</v>
      </c>
    </row>
    <row r="1003" spans="3:11" ht="15" customHeight="1" x14ac:dyDescent="0.25">
      <c r="C1003" s="44" t="s">
        <v>5688</v>
      </c>
      <c r="D1003" s="43" t="s">
        <v>5075</v>
      </c>
      <c r="F1003" s="43" t="s">
        <v>5689</v>
      </c>
      <c r="G1003" s="43">
        <v>192268</v>
      </c>
      <c r="H1003" s="43" t="s">
        <v>5690</v>
      </c>
      <c r="I1003" s="43" t="s">
        <v>3604</v>
      </c>
      <c r="J1003" s="43" t="s">
        <v>1189</v>
      </c>
      <c r="K1003" s="43" t="s">
        <v>5691</v>
      </c>
    </row>
    <row r="1004" spans="3:11" ht="15" customHeight="1" x14ac:dyDescent="0.25">
      <c r="C1004" s="44" t="s">
        <v>5692</v>
      </c>
      <c r="D1004" s="43" t="s">
        <v>5081</v>
      </c>
      <c r="F1004" s="43" t="s">
        <v>5693</v>
      </c>
      <c r="G1004" s="43">
        <v>24409</v>
      </c>
      <c r="H1004" s="43" t="s">
        <v>5694</v>
      </c>
      <c r="I1004" s="43" t="s">
        <v>3616</v>
      </c>
      <c r="J1004" s="43" t="s">
        <v>5695</v>
      </c>
      <c r="K1004" s="43" t="s">
        <v>5696</v>
      </c>
    </row>
    <row r="1005" spans="3:11" ht="15" customHeight="1" x14ac:dyDescent="0.25">
      <c r="C1005" s="44" t="s">
        <v>5697</v>
      </c>
      <c r="D1005" s="43" t="s">
        <v>5087</v>
      </c>
      <c r="F1005" s="43" t="s">
        <v>5698</v>
      </c>
      <c r="G1005" s="43">
        <v>50686</v>
      </c>
      <c r="H1005" s="43" t="s">
        <v>5699</v>
      </c>
      <c r="I1005" s="43" t="s">
        <v>3622</v>
      </c>
      <c r="J1005" s="43" t="s">
        <v>1201</v>
      </c>
      <c r="K1005" s="43" t="s">
        <v>5700</v>
      </c>
    </row>
    <row r="1006" spans="3:11" ht="15" customHeight="1" x14ac:dyDescent="0.25">
      <c r="C1006" s="44" t="s">
        <v>5701</v>
      </c>
      <c r="D1006" s="43" t="s">
        <v>5093</v>
      </c>
      <c r="F1006" s="43" t="s">
        <v>5702</v>
      </c>
      <c r="G1006" s="43">
        <v>84027</v>
      </c>
      <c r="H1006" s="43" t="s">
        <v>5703</v>
      </c>
      <c r="I1006" s="43" t="s">
        <v>3627</v>
      </c>
      <c r="J1006" s="43" t="s">
        <v>1209</v>
      </c>
      <c r="K1006" s="43" t="s">
        <v>5704</v>
      </c>
    </row>
    <row r="1007" spans="3:11" ht="15" customHeight="1" x14ac:dyDescent="0.25">
      <c r="C1007" s="44" t="s">
        <v>5705</v>
      </c>
      <c r="D1007" s="43" t="s">
        <v>5099</v>
      </c>
      <c r="F1007" s="43" t="s">
        <v>5706</v>
      </c>
      <c r="G1007" s="43">
        <v>24426</v>
      </c>
      <c r="H1007" s="43" t="s">
        <v>5707</v>
      </c>
      <c r="I1007" s="43" t="s">
        <v>3632</v>
      </c>
      <c r="J1007" s="43" t="s">
        <v>218</v>
      </c>
      <c r="K1007" s="43" t="s">
        <v>5708</v>
      </c>
    </row>
    <row r="1008" spans="3:11" ht="15" customHeight="1" x14ac:dyDescent="0.25">
      <c r="C1008" s="44" t="s">
        <v>5709</v>
      </c>
      <c r="D1008" s="43" t="s">
        <v>206</v>
      </c>
      <c r="F1008" s="43" t="s">
        <v>5710</v>
      </c>
      <c r="G1008" s="43">
        <v>59112</v>
      </c>
      <c r="H1008" s="43" t="s">
        <v>5711</v>
      </c>
      <c r="I1008" s="43" t="s">
        <v>5712</v>
      </c>
      <c r="J1008" s="43" t="s">
        <v>5713</v>
      </c>
      <c r="K1008" s="43" t="s">
        <v>5714</v>
      </c>
    </row>
    <row r="1009" spans="3:11" ht="15" customHeight="1" x14ac:dyDescent="0.25">
      <c r="C1009" s="44" t="s">
        <v>5715</v>
      </c>
      <c r="D1009" s="43" t="s">
        <v>207</v>
      </c>
      <c r="F1009" s="43" t="s">
        <v>5716</v>
      </c>
      <c r="G1009" s="43">
        <v>25734</v>
      </c>
      <c r="H1009" s="43" t="s">
        <v>5717</v>
      </c>
      <c r="I1009" s="43" t="s">
        <v>3638</v>
      </c>
      <c r="J1009" s="43" t="s">
        <v>1220</v>
      </c>
      <c r="K1009" s="43" t="s">
        <v>5718</v>
      </c>
    </row>
    <row r="1010" spans="3:11" ht="15" customHeight="1" x14ac:dyDescent="0.25">
      <c r="C1010" s="44" t="s">
        <v>5720</v>
      </c>
      <c r="D1010" s="43" t="s">
        <v>3434</v>
      </c>
      <c r="F1010" s="43" t="s">
        <v>5721</v>
      </c>
      <c r="G1010" s="43">
        <v>297893</v>
      </c>
      <c r="H1010" s="43" t="s">
        <v>5722</v>
      </c>
      <c r="I1010" s="43" t="s">
        <v>5723</v>
      </c>
      <c r="J1010" s="43" t="s">
        <v>5724</v>
      </c>
      <c r="K1010" s="43" t="s">
        <v>5725</v>
      </c>
    </row>
    <row r="1011" spans="3:11" ht="15" customHeight="1" x14ac:dyDescent="0.25">
      <c r="C1011" s="44" t="s">
        <v>5726</v>
      </c>
      <c r="D1011" s="43" t="s">
        <v>3490</v>
      </c>
      <c r="F1011" s="43" t="s">
        <v>5727</v>
      </c>
      <c r="G1011" s="43">
        <v>84577</v>
      </c>
      <c r="H1011" s="43" t="s">
        <v>5728</v>
      </c>
      <c r="I1011" s="43" t="s">
        <v>3643</v>
      </c>
      <c r="J1011" s="43" t="s">
        <v>1226</v>
      </c>
      <c r="K1011" s="43" t="s">
        <v>5729</v>
      </c>
    </row>
    <row r="1012" spans="3:11" ht="15" customHeight="1" x14ac:dyDescent="0.25">
      <c r="C1012" s="44" t="s">
        <v>5730</v>
      </c>
      <c r="D1012" s="43" t="s">
        <v>3502</v>
      </c>
      <c r="F1012" s="43" t="s">
        <v>5731</v>
      </c>
      <c r="G1012" s="43">
        <v>29577</v>
      </c>
      <c r="H1012" s="43" t="s">
        <v>5732</v>
      </c>
      <c r="I1012" s="43" t="s">
        <v>3648</v>
      </c>
      <c r="J1012" s="43" t="s">
        <v>3649</v>
      </c>
      <c r="K1012" s="43" t="s">
        <v>5733</v>
      </c>
    </row>
    <row r="1013" spans="3:11" ht="15" customHeight="1" x14ac:dyDescent="0.25">
      <c r="C1013" s="44" t="s">
        <v>5734</v>
      </c>
      <c r="D1013" s="43" t="s">
        <v>3579</v>
      </c>
      <c r="F1013" s="43" t="s">
        <v>5735</v>
      </c>
      <c r="G1013" s="43">
        <v>79237</v>
      </c>
      <c r="H1013" s="43" t="s">
        <v>5736</v>
      </c>
      <c r="I1013" s="43" t="s">
        <v>5737</v>
      </c>
      <c r="J1013" s="43" t="s">
        <v>5738</v>
      </c>
      <c r="K1013" s="43" t="s">
        <v>5739</v>
      </c>
    </row>
    <row r="1014" spans="3:11" ht="15" customHeight="1" x14ac:dyDescent="0.25">
      <c r="C1014" s="44" t="s">
        <v>5740</v>
      </c>
      <c r="D1014" s="43" t="s">
        <v>3659</v>
      </c>
      <c r="F1014" s="43" t="s">
        <v>5741</v>
      </c>
      <c r="G1014" s="43">
        <v>303310</v>
      </c>
      <c r="H1014" s="43" t="s">
        <v>5742</v>
      </c>
      <c r="I1014" s="43" t="s">
        <v>3654</v>
      </c>
      <c r="J1014" s="43" t="s">
        <v>161</v>
      </c>
      <c r="K1014" s="43" t="s">
        <v>5743</v>
      </c>
    </row>
    <row r="1015" spans="3:11" ht="15" customHeight="1" x14ac:dyDescent="0.25">
      <c r="C1015" s="44" t="s">
        <v>5744</v>
      </c>
      <c r="D1015" s="43" t="s">
        <v>3984</v>
      </c>
      <c r="F1015" s="43" t="s">
        <v>5745</v>
      </c>
      <c r="G1015" s="43">
        <v>29560</v>
      </c>
      <c r="H1015" s="43" t="s">
        <v>5746</v>
      </c>
      <c r="I1015" s="43" t="s">
        <v>3659</v>
      </c>
      <c r="J1015" s="43" t="s">
        <v>5747</v>
      </c>
      <c r="K1015" s="43" t="s">
        <v>5748</v>
      </c>
    </row>
    <row r="1016" spans="3:11" ht="15" customHeight="1" x14ac:dyDescent="0.25">
      <c r="C1016" s="44" t="s">
        <v>5749</v>
      </c>
      <c r="D1016" s="43" t="s">
        <v>4225</v>
      </c>
      <c r="F1016" s="43" t="s">
        <v>5750</v>
      </c>
      <c r="G1016" s="43">
        <v>24451</v>
      </c>
      <c r="H1016" s="43" t="s">
        <v>5751</v>
      </c>
      <c r="I1016" s="43" t="s">
        <v>3665</v>
      </c>
      <c r="J1016" s="43" t="s">
        <v>1253</v>
      </c>
      <c r="K1016" s="43" t="s">
        <v>5752</v>
      </c>
    </row>
    <row r="1017" spans="3:11" ht="15" customHeight="1" x14ac:dyDescent="0.25">
      <c r="C1017" s="44" t="s">
        <v>5753</v>
      </c>
      <c r="D1017" s="43" t="s">
        <v>4254</v>
      </c>
      <c r="F1017" s="43" t="s">
        <v>5754</v>
      </c>
      <c r="G1017" s="43">
        <v>25640</v>
      </c>
      <c r="H1017" s="43" t="s">
        <v>5755</v>
      </c>
      <c r="I1017" s="43" t="s">
        <v>3670</v>
      </c>
      <c r="J1017" s="43" t="s">
        <v>1260</v>
      </c>
      <c r="K1017" s="43" t="s">
        <v>5756</v>
      </c>
    </row>
    <row r="1018" spans="3:11" ht="15" customHeight="1" x14ac:dyDescent="0.25">
      <c r="C1018" s="44" t="s">
        <v>5757</v>
      </c>
      <c r="D1018" s="43" t="s">
        <v>4272</v>
      </c>
      <c r="F1018" s="43" t="s">
        <v>5758</v>
      </c>
      <c r="G1018" s="43">
        <v>25607</v>
      </c>
      <c r="H1018" s="43" t="s">
        <v>5759</v>
      </c>
      <c r="I1018" s="43" t="s">
        <v>3675</v>
      </c>
      <c r="J1018" s="43" t="s">
        <v>5760</v>
      </c>
      <c r="K1018" s="43" t="s">
        <v>5761</v>
      </c>
    </row>
    <row r="1019" spans="3:11" ht="15" customHeight="1" x14ac:dyDescent="0.25">
      <c r="C1019" s="44" t="s">
        <v>5762</v>
      </c>
      <c r="D1019" s="43" t="s">
        <v>4305</v>
      </c>
      <c r="F1019" s="43" t="s">
        <v>5763</v>
      </c>
      <c r="G1019" s="43">
        <v>368057</v>
      </c>
      <c r="H1019" s="43" t="s">
        <v>5764</v>
      </c>
      <c r="I1019" s="43" t="s">
        <v>3685</v>
      </c>
      <c r="J1019" s="43" t="s">
        <v>5765</v>
      </c>
      <c r="K1019" s="43" t="s">
        <v>5766</v>
      </c>
    </row>
    <row r="1020" spans="3:11" ht="15" customHeight="1" x14ac:dyDescent="0.25">
      <c r="C1020" s="44" t="s">
        <v>5767</v>
      </c>
      <c r="D1020" s="43" t="s">
        <v>4339</v>
      </c>
      <c r="F1020" s="43" t="s">
        <v>5768</v>
      </c>
      <c r="G1020" s="43">
        <v>24452</v>
      </c>
      <c r="H1020" s="43" t="s">
        <v>5769</v>
      </c>
      <c r="I1020" s="43" t="s">
        <v>3695</v>
      </c>
      <c r="J1020" s="43" t="s">
        <v>5770</v>
      </c>
      <c r="K1020" s="43" t="s">
        <v>5771</v>
      </c>
    </row>
    <row r="1021" spans="3:11" ht="15" customHeight="1" x14ac:dyDescent="0.25">
      <c r="C1021" s="44" t="s">
        <v>5772</v>
      </c>
      <c r="D1021" s="43" t="s">
        <v>4363</v>
      </c>
      <c r="F1021" s="43" t="s">
        <v>5773</v>
      </c>
      <c r="G1021" s="43">
        <v>500126</v>
      </c>
      <c r="H1021" s="43" t="s">
        <v>5774</v>
      </c>
      <c r="I1021" s="43" t="s">
        <v>3715</v>
      </c>
      <c r="J1021" s="43" t="s">
        <v>1322</v>
      </c>
      <c r="K1021" s="43" t="s">
        <v>5775</v>
      </c>
    </row>
    <row r="1022" spans="3:11" ht="15" customHeight="1" x14ac:dyDescent="0.25">
      <c r="C1022" s="44" t="s">
        <v>5776</v>
      </c>
      <c r="D1022" s="43" t="s">
        <v>4396</v>
      </c>
      <c r="F1022" s="43" t="s">
        <v>5777</v>
      </c>
      <c r="G1022" s="43">
        <v>497985</v>
      </c>
      <c r="H1022" s="43" t="s">
        <v>5778</v>
      </c>
      <c r="I1022" s="43" t="s">
        <v>3746</v>
      </c>
      <c r="J1022" s="43" t="s">
        <v>5779</v>
      </c>
      <c r="K1022" s="43" t="s">
        <v>5780</v>
      </c>
    </row>
    <row r="1023" spans="3:11" ht="15" customHeight="1" x14ac:dyDescent="0.25">
      <c r="C1023" s="44" t="s">
        <v>5781</v>
      </c>
      <c r="D1023" s="43" t="s">
        <v>4478</v>
      </c>
      <c r="F1023" s="43" t="s">
        <v>5782</v>
      </c>
      <c r="G1023" s="43">
        <v>287647</v>
      </c>
      <c r="H1023" s="43" t="s">
        <v>5783</v>
      </c>
      <c r="I1023" s="43" t="s">
        <v>3756</v>
      </c>
      <c r="J1023" s="43" t="s">
        <v>5784</v>
      </c>
      <c r="K1023" s="43" t="s">
        <v>5785</v>
      </c>
    </row>
    <row r="1024" spans="3:11" ht="15" customHeight="1" x14ac:dyDescent="0.25">
      <c r="C1024" s="44" t="s">
        <v>5786</v>
      </c>
      <c r="D1024" s="43" t="s">
        <v>3973</v>
      </c>
      <c r="F1024" s="43" t="s">
        <v>5787</v>
      </c>
      <c r="G1024" s="43">
        <v>300262</v>
      </c>
      <c r="H1024" s="43" t="s">
        <v>5788</v>
      </c>
      <c r="I1024" s="43" t="s">
        <v>5789</v>
      </c>
      <c r="J1024" s="43" t="s">
        <v>5790</v>
      </c>
      <c r="K1024" s="43" t="s">
        <v>5791</v>
      </c>
    </row>
    <row r="1025" spans="3:11" ht="15" customHeight="1" x14ac:dyDescent="0.25">
      <c r="C1025" s="44" t="s">
        <v>5792</v>
      </c>
      <c r="D1025" s="43" t="s">
        <v>4676</v>
      </c>
      <c r="F1025" s="43" t="s">
        <v>5793</v>
      </c>
      <c r="G1025" s="43">
        <v>315341</v>
      </c>
      <c r="H1025" s="43" t="s">
        <v>5794</v>
      </c>
      <c r="I1025" s="43" t="s">
        <v>5795</v>
      </c>
      <c r="J1025" s="43" t="s">
        <v>5796</v>
      </c>
      <c r="K1025" s="43" t="s">
        <v>5797</v>
      </c>
    </row>
    <row r="1026" spans="3:11" ht="15" customHeight="1" x14ac:dyDescent="0.25">
      <c r="C1026" s="44" t="s">
        <v>5798</v>
      </c>
      <c r="D1026" s="43" t="s">
        <v>4684</v>
      </c>
      <c r="F1026" s="43" t="s">
        <v>5799</v>
      </c>
      <c r="G1026" s="43">
        <v>303991</v>
      </c>
      <c r="H1026" s="43" t="s">
        <v>5800</v>
      </c>
      <c r="I1026" s="43" t="s">
        <v>3773</v>
      </c>
      <c r="J1026" s="43" t="s">
        <v>5801</v>
      </c>
      <c r="K1026" s="43" t="s">
        <v>5802</v>
      </c>
    </row>
    <row r="1027" spans="3:11" ht="15" customHeight="1" x14ac:dyDescent="0.25">
      <c r="C1027" s="44" t="s">
        <v>5803</v>
      </c>
      <c r="D1027" s="43" t="s">
        <v>4735</v>
      </c>
      <c r="F1027" s="43" t="s">
        <v>5804</v>
      </c>
      <c r="G1027" s="43">
        <v>288153</v>
      </c>
      <c r="H1027" s="43" t="s">
        <v>5805</v>
      </c>
      <c r="I1027" s="43" t="s">
        <v>5806</v>
      </c>
      <c r="J1027" s="43" t="s">
        <v>5807</v>
      </c>
      <c r="K1027" s="43" t="s">
        <v>5808</v>
      </c>
    </row>
    <row r="1028" spans="3:11" ht="15" customHeight="1" x14ac:dyDescent="0.25">
      <c r="C1028" s="44" t="s">
        <v>5809</v>
      </c>
      <c r="D1028" s="43" t="s">
        <v>4810</v>
      </c>
      <c r="F1028" s="43" t="s">
        <v>5810</v>
      </c>
      <c r="G1028" s="43">
        <v>293621</v>
      </c>
      <c r="H1028" s="43" t="s">
        <v>5811</v>
      </c>
      <c r="I1028" s="43" t="s">
        <v>3793</v>
      </c>
      <c r="J1028" s="43" t="s">
        <v>5812</v>
      </c>
      <c r="K1028" s="43" t="s">
        <v>5813</v>
      </c>
    </row>
    <row r="1029" spans="3:11" ht="15" customHeight="1" x14ac:dyDescent="0.25">
      <c r="C1029" s="44" t="s">
        <v>5814</v>
      </c>
      <c r="D1029" s="43" t="s">
        <v>4816</v>
      </c>
      <c r="F1029" s="43" t="s">
        <v>5815</v>
      </c>
      <c r="G1029" s="43">
        <v>117271</v>
      </c>
      <c r="H1029" s="43" t="s">
        <v>5816</v>
      </c>
      <c r="I1029" s="43" t="s">
        <v>3799</v>
      </c>
      <c r="J1029" s="43" t="s">
        <v>1432</v>
      </c>
      <c r="K1029" s="43" t="s">
        <v>5817</v>
      </c>
    </row>
    <row r="1030" spans="3:11" ht="15" customHeight="1" x14ac:dyDescent="0.25">
      <c r="C1030" s="44" t="s">
        <v>5818</v>
      </c>
      <c r="D1030" s="43" t="s">
        <v>4827</v>
      </c>
      <c r="F1030" s="43" t="s">
        <v>5819</v>
      </c>
      <c r="G1030" s="43">
        <v>293451</v>
      </c>
      <c r="H1030" s="43" t="s">
        <v>5820</v>
      </c>
      <c r="I1030" s="43" t="s">
        <v>3804</v>
      </c>
      <c r="J1030" s="43" t="s">
        <v>1439</v>
      </c>
      <c r="K1030" s="43" t="s">
        <v>5821</v>
      </c>
    </row>
    <row r="1031" spans="3:11" ht="15" customHeight="1" x14ac:dyDescent="0.25">
      <c r="C1031" s="44" t="s">
        <v>5822</v>
      </c>
      <c r="D1031" s="43" t="s">
        <v>4833</v>
      </c>
      <c r="F1031" s="43" t="s">
        <v>5823</v>
      </c>
      <c r="G1031" s="43">
        <v>299331</v>
      </c>
      <c r="H1031" s="43" t="s">
        <v>5824</v>
      </c>
      <c r="I1031" s="43" t="s">
        <v>5825</v>
      </c>
      <c r="J1031" s="43" t="s">
        <v>5826</v>
      </c>
      <c r="K1031" s="43" t="s">
        <v>5827</v>
      </c>
    </row>
    <row r="1032" spans="3:11" ht="15" customHeight="1" x14ac:dyDescent="0.25">
      <c r="C1032" s="44" t="s">
        <v>5828</v>
      </c>
      <c r="D1032" s="43" t="s">
        <v>206</v>
      </c>
      <c r="F1032" s="43" t="s">
        <v>5829</v>
      </c>
      <c r="G1032" s="43">
        <v>24472</v>
      </c>
      <c r="H1032" s="43" t="s">
        <v>5830</v>
      </c>
      <c r="I1032" s="43" t="s">
        <v>3809</v>
      </c>
      <c r="J1032" s="43" t="s">
        <v>5831</v>
      </c>
      <c r="K1032" s="43" t="s">
        <v>5832</v>
      </c>
    </row>
    <row r="1033" spans="3:11" ht="15" customHeight="1" x14ac:dyDescent="0.25">
      <c r="C1033" s="44" t="s">
        <v>5833</v>
      </c>
      <c r="D1033" s="43" t="s">
        <v>207</v>
      </c>
      <c r="F1033" s="43" t="s">
        <v>5834</v>
      </c>
      <c r="G1033" s="43">
        <v>63868</v>
      </c>
      <c r="H1033" s="43" t="s">
        <v>5835</v>
      </c>
      <c r="I1033" s="43" t="s">
        <v>3815</v>
      </c>
      <c r="J1033" s="43" t="s">
        <v>3816</v>
      </c>
      <c r="K1033" s="43" t="s">
        <v>5836</v>
      </c>
    </row>
    <row r="1034" spans="3:11" ht="15" customHeight="1" x14ac:dyDescent="0.25">
      <c r="C1034" s="44" t="s">
        <v>5838</v>
      </c>
      <c r="D1034" s="43" t="s">
        <v>2877</v>
      </c>
      <c r="F1034" s="43" t="s">
        <v>5839</v>
      </c>
      <c r="G1034" s="43">
        <v>498411</v>
      </c>
      <c r="H1034" s="43" t="s">
        <v>5840</v>
      </c>
      <c r="I1034" s="43" t="s">
        <v>5841</v>
      </c>
      <c r="J1034" s="43" t="s">
        <v>5842</v>
      </c>
      <c r="K1034" s="43" t="s">
        <v>5843</v>
      </c>
    </row>
    <row r="1035" spans="3:11" ht="15" customHeight="1" x14ac:dyDescent="0.25">
      <c r="C1035" s="44" t="s">
        <v>5844</v>
      </c>
      <c r="D1035" s="43" t="s">
        <v>3261</v>
      </c>
      <c r="F1035" s="43" t="s">
        <v>5845</v>
      </c>
      <c r="G1035" s="43">
        <v>25587</v>
      </c>
      <c r="H1035" s="43" t="s">
        <v>5846</v>
      </c>
      <c r="I1035" s="43" t="s">
        <v>3827</v>
      </c>
      <c r="J1035" s="43" t="s">
        <v>3828</v>
      </c>
      <c r="K1035" s="43" t="s">
        <v>5847</v>
      </c>
    </row>
    <row r="1036" spans="3:11" ht="15" customHeight="1" x14ac:dyDescent="0.25">
      <c r="C1036" s="44" t="s">
        <v>5848</v>
      </c>
      <c r="D1036" s="43" t="s">
        <v>3267</v>
      </c>
      <c r="F1036" s="43" t="s">
        <v>5849</v>
      </c>
      <c r="G1036" s="43">
        <v>291023</v>
      </c>
      <c r="H1036" s="43" t="s">
        <v>5850</v>
      </c>
      <c r="I1036" s="43" t="s">
        <v>5851</v>
      </c>
      <c r="J1036" s="43" t="s">
        <v>5852</v>
      </c>
      <c r="K1036" s="43" t="s">
        <v>5853</v>
      </c>
    </row>
    <row r="1037" spans="3:11" ht="15" customHeight="1" x14ac:dyDescent="0.25">
      <c r="C1037" s="44" t="s">
        <v>5854</v>
      </c>
      <c r="D1037" s="43" t="s">
        <v>3272</v>
      </c>
      <c r="F1037" s="43" t="s">
        <v>5855</v>
      </c>
      <c r="G1037" s="43">
        <v>24483</v>
      </c>
      <c r="H1037" s="43" t="s">
        <v>5856</v>
      </c>
      <c r="I1037" s="43" t="s">
        <v>3833</v>
      </c>
      <c r="J1037" s="43" t="s">
        <v>3834</v>
      </c>
      <c r="K1037" s="43" t="s">
        <v>5857</v>
      </c>
    </row>
    <row r="1038" spans="3:11" ht="15" customHeight="1" x14ac:dyDescent="0.25">
      <c r="C1038" s="44" t="s">
        <v>5858</v>
      </c>
      <c r="D1038" s="43" t="s">
        <v>3463</v>
      </c>
      <c r="F1038" s="43" t="s">
        <v>5859</v>
      </c>
      <c r="G1038" s="43">
        <v>24484</v>
      </c>
      <c r="H1038" s="43" t="s">
        <v>5860</v>
      </c>
      <c r="I1038" s="43" t="s">
        <v>3844</v>
      </c>
      <c r="J1038" s="43" t="s">
        <v>3845</v>
      </c>
      <c r="K1038" s="43" t="s">
        <v>5861</v>
      </c>
    </row>
    <row r="1039" spans="3:11" ht="15" customHeight="1" x14ac:dyDescent="0.25">
      <c r="C1039" s="44" t="s">
        <v>5862</v>
      </c>
      <c r="D1039" s="43" t="s">
        <v>3584</v>
      </c>
      <c r="F1039" s="43" t="s">
        <v>5863</v>
      </c>
      <c r="G1039" s="43">
        <v>171040</v>
      </c>
      <c r="H1039" s="43" t="s">
        <v>5864</v>
      </c>
      <c r="I1039" s="43" t="s">
        <v>3855</v>
      </c>
      <c r="J1039" s="43" t="s">
        <v>3856</v>
      </c>
      <c r="K1039" s="43" t="s">
        <v>5865</v>
      </c>
    </row>
    <row r="1040" spans="3:11" ht="15" customHeight="1" x14ac:dyDescent="0.25">
      <c r="C1040" s="44" t="s">
        <v>5866</v>
      </c>
      <c r="D1040" s="43" t="s">
        <v>3850</v>
      </c>
      <c r="F1040" s="43" t="s">
        <v>5867</v>
      </c>
      <c r="G1040" s="43">
        <v>116553</v>
      </c>
      <c r="H1040" s="43" t="s">
        <v>5868</v>
      </c>
      <c r="I1040" s="43" t="s">
        <v>3861</v>
      </c>
      <c r="J1040" s="43" t="s">
        <v>1592</v>
      </c>
      <c r="K1040" s="43" t="s">
        <v>5869</v>
      </c>
    </row>
    <row r="1041" spans="3:11" ht="15" customHeight="1" x14ac:dyDescent="0.25">
      <c r="C1041" s="44" t="s">
        <v>5870</v>
      </c>
      <c r="D1041" s="43" t="s">
        <v>3855</v>
      </c>
      <c r="F1041" s="43" t="s">
        <v>5871</v>
      </c>
      <c r="G1041" s="43">
        <v>312679</v>
      </c>
      <c r="H1041" s="43" t="s">
        <v>5872</v>
      </c>
      <c r="I1041" s="43" t="s">
        <v>3872</v>
      </c>
      <c r="J1041" s="43" t="s">
        <v>1620</v>
      </c>
      <c r="K1041" s="43" t="s">
        <v>5873</v>
      </c>
    </row>
    <row r="1042" spans="3:11" ht="15" customHeight="1" x14ac:dyDescent="0.25">
      <c r="C1042" s="44" t="s">
        <v>5874</v>
      </c>
      <c r="D1042" s="43" t="s">
        <v>3861</v>
      </c>
      <c r="F1042" s="43" t="s">
        <v>5875</v>
      </c>
      <c r="G1042" s="43">
        <v>25663</v>
      </c>
      <c r="H1042" s="43" t="s">
        <v>5876</v>
      </c>
      <c r="I1042" s="43" t="s">
        <v>3883</v>
      </c>
      <c r="J1042" s="43" t="s">
        <v>3884</v>
      </c>
      <c r="K1042" s="43" t="s">
        <v>5877</v>
      </c>
    </row>
    <row r="1043" spans="3:11" ht="15" customHeight="1" x14ac:dyDescent="0.25">
      <c r="C1043" s="44" t="s">
        <v>5878</v>
      </c>
      <c r="D1043" s="43" t="s">
        <v>3866</v>
      </c>
      <c r="F1043" s="43" t="s">
        <v>5879</v>
      </c>
      <c r="G1043" s="43">
        <v>25084</v>
      </c>
      <c r="H1043" s="43" t="s">
        <v>5880</v>
      </c>
      <c r="I1043" s="43" t="s">
        <v>5881</v>
      </c>
      <c r="J1043" s="43" t="s">
        <v>3890</v>
      </c>
      <c r="K1043" s="43" t="s">
        <v>5882</v>
      </c>
    </row>
    <row r="1044" spans="3:11" ht="15" customHeight="1" x14ac:dyDescent="0.25">
      <c r="C1044" s="44" t="s">
        <v>5883</v>
      </c>
      <c r="D1044" s="43" t="s">
        <v>3872</v>
      </c>
      <c r="F1044" s="43" t="s">
        <v>5884</v>
      </c>
      <c r="G1044" s="43">
        <v>24499</v>
      </c>
      <c r="H1044" s="43" t="s">
        <v>5885</v>
      </c>
      <c r="I1044" s="43" t="s">
        <v>5886</v>
      </c>
      <c r="J1044" s="43" t="s">
        <v>1635</v>
      </c>
      <c r="K1044" s="43" t="s">
        <v>5887</v>
      </c>
    </row>
    <row r="1045" spans="3:11" ht="15" customHeight="1" x14ac:dyDescent="0.25">
      <c r="C1045" s="44" t="s">
        <v>5888</v>
      </c>
      <c r="D1045" s="43" t="s">
        <v>3877</v>
      </c>
      <c r="F1045" s="43" t="s">
        <v>5889</v>
      </c>
      <c r="G1045" s="43">
        <v>25647</v>
      </c>
      <c r="H1045" s="43" t="s">
        <v>5890</v>
      </c>
      <c r="I1045" s="43" t="s">
        <v>3907</v>
      </c>
      <c r="J1045" s="43" t="s">
        <v>1648</v>
      </c>
      <c r="K1045" s="43" t="s">
        <v>5891</v>
      </c>
    </row>
    <row r="1046" spans="3:11" ht="15" customHeight="1" x14ac:dyDescent="0.25">
      <c r="C1046" s="44" t="s">
        <v>5892</v>
      </c>
      <c r="D1046" s="43" t="s">
        <v>3889</v>
      </c>
      <c r="F1046" s="43" t="s">
        <v>5893</v>
      </c>
      <c r="G1046" s="43">
        <v>24504</v>
      </c>
      <c r="H1046" s="43" t="s">
        <v>5894</v>
      </c>
      <c r="I1046" s="43" t="s">
        <v>3918</v>
      </c>
      <c r="J1046" s="43" t="s">
        <v>3919</v>
      </c>
      <c r="K1046" s="43" t="s">
        <v>5895</v>
      </c>
    </row>
    <row r="1047" spans="3:11" ht="15" customHeight="1" x14ac:dyDescent="0.25">
      <c r="C1047" s="44" t="s">
        <v>5896</v>
      </c>
      <c r="D1047" s="43" t="s">
        <v>3895</v>
      </c>
      <c r="F1047" s="43" t="s">
        <v>5897</v>
      </c>
      <c r="G1047" s="43">
        <v>64194</v>
      </c>
      <c r="H1047" s="43" t="s">
        <v>5898</v>
      </c>
      <c r="I1047" s="43" t="s">
        <v>3924</v>
      </c>
      <c r="J1047" s="43" t="s">
        <v>1672</v>
      </c>
      <c r="K1047" s="43" t="s">
        <v>5899</v>
      </c>
    </row>
    <row r="1048" spans="3:11" ht="15" customHeight="1" x14ac:dyDescent="0.25">
      <c r="C1048" s="44" t="s">
        <v>5900</v>
      </c>
      <c r="D1048" s="43" t="s">
        <v>3901</v>
      </c>
      <c r="F1048" s="43" t="s">
        <v>5901</v>
      </c>
      <c r="G1048" s="43">
        <v>363520</v>
      </c>
      <c r="H1048" s="43" t="s">
        <v>5902</v>
      </c>
      <c r="I1048" s="43" t="s">
        <v>3929</v>
      </c>
      <c r="J1048" s="43" t="s">
        <v>1679</v>
      </c>
      <c r="K1048" s="43" t="s">
        <v>5903</v>
      </c>
    </row>
    <row r="1049" spans="3:11" ht="15" customHeight="1" x14ac:dyDescent="0.25">
      <c r="C1049" s="44" t="s">
        <v>5904</v>
      </c>
      <c r="D1049" s="43" t="s">
        <v>3907</v>
      </c>
      <c r="F1049" s="43" t="s">
        <v>5905</v>
      </c>
      <c r="G1049" s="43">
        <v>362418</v>
      </c>
      <c r="H1049" s="43" t="s">
        <v>5906</v>
      </c>
      <c r="I1049" s="43" t="s">
        <v>3934</v>
      </c>
      <c r="J1049" s="43" t="s">
        <v>1685</v>
      </c>
      <c r="K1049" s="43" t="s">
        <v>5907</v>
      </c>
    </row>
    <row r="1050" spans="3:11" ht="15" customHeight="1" x14ac:dyDescent="0.25">
      <c r="C1050" s="44" t="s">
        <v>5908</v>
      </c>
      <c r="D1050" s="43" t="s">
        <v>3918</v>
      </c>
      <c r="F1050" s="43" t="s">
        <v>5909</v>
      </c>
      <c r="G1050" s="43">
        <v>24508</v>
      </c>
      <c r="H1050" s="43" t="s">
        <v>5910</v>
      </c>
      <c r="I1050" s="43" t="s">
        <v>3941</v>
      </c>
      <c r="J1050" s="43" t="s">
        <v>1691</v>
      </c>
      <c r="K1050" s="43" t="s">
        <v>5911</v>
      </c>
    </row>
    <row r="1051" spans="3:11" ht="15" customHeight="1" x14ac:dyDescent="0.25">
      <c r="C1051" s="44" t="s">
        <v>5912</v>
      </c>
      <c r="D1051" s="43" t="s">
        <v>4082</v>
      </c>
      <c r="F1051" s="43" t="s">
        <v>5913</v>
      </c>
      <c r="G1051" s="43">
        <v>291100</v>
      </c>
      <c r="H1051" s="43" t="s">
        <v>5914</v>
      </c>
      <c r="I1051" s="43" t="s">
        <v>3955</v>
      </c>
      <c r="J1051" s="43" t="s">
        <v>1704</v>
      </c>
      <c r="K1051" s="43" t="s">
        <v>5915</v>
      </c>
    </row>
    <row r="1052" spans="3:11" ht="15" customHeight="1" x14ac:dyDescent="0.25">
      <c r="C1052" s="44" t="s">
        <v>5916</v>
      </c>
      <c r="D1052" s="43" t="s">
        <v>4162</v>
      </c>
      <c r="F1052" s="43" t="s">
        <v>5917</v>
      </c>
      <c r="G1052" s="43">
        <v>292060</v>
      </c>
      <c r="H1052" s="43" t="s">
        <v>5918</v>
      </c>
      <c r="I1052" s="43" t="s">
        <v>3962</v>
      </c>
      <c r="J1052" s="43" t="s">
        <v>1711</v>
      </c>
      <c r="K1052" s="43" t="s">
        <v>5919</v>
      </c>
    </row>
    <row r="1053" spans="3:11" ht="15" customHeight="1" x14ac:dyDescent="0.25">
      <c r="C1053" s="44" t="s">
        <v>5920</v>
      </c>
      <c r="D1053" s="43" t="s">
        <v>4849</v>
      </c>
      <c r="F1053" s="43" t="s">
        <v>5921</v>
      </c>
      <c r="G1053" s="43">
        <v>298693</v>
      </c>
      <c r="H1053" s="43" t="s">
        <v>5922</v>
      </c>
      <c r="I1053" s="43" t="s">
        <v>5923</v>
      </c>
      <c r="J1053" s="43" t="s">
        <v>5924</v>
      </c>
      <c r="K1053" s="43" t="s">
        <v>5925</v>
      </c>
    </row>
    <row r="1054" spans="3:11" ht="15" customHeight="1" x14ac:dyDescent="0.25">
      <c r="C1054" s="44" t="s">
        <v>5926</v>
      </c>
      <c r="D1054" s="43" t="s">
        <v>4430</v>
      </c>
      <c r="F1054" s="43" t="s">
        <v>5927</v>
      </c>
      <c r="G1054" s="43">
        <v>64444</v>
      </c>
      <c r="H1054" s="43" t="s">
        <v>5928</v>
      </c>
      <c r="I1054" s="43" t="s">
        <v>5929</v>
      </c>
      <c r="J1054" s="43" t="s">
        <v>5930</v>
      </c>
      <c r="K1054" s="43" t="s">
        <v>5931</v>
      </c>
    </row>
    <row r="1055" spans="3:11" ht="15" customHeight="1" x14ac:dyDescent="0.25">
      <c r="C1055" s="44" t="s">
        <v>5932</v>
      </c>
      <c r="D1055" s="43" t="s">
        <v>5017</v>
      </c>
      <c r="F1055" s="43" t="s">
        <v>5933</v>
      </c>
      <c r="G1055" s="43">
        <v>57233</v>
      </c>
      <c r="H1055" s="43" t="s">
        <v>5934</v>
      </c>
      <c r="I1055" s="43" t="s">
        <v>3969</v>
      </c>
      <c r="J1055" s="43" t="s">
        <v>1718</v>
      </c>
      <c r="K1055" s="43" t="s">
        <v>5935</v>
      </c>
    </row>
    <row r="1056" spans="3:11" ht="15" customHeight="1" x14ac:dyDescent="0.25">
      <c r="C1056" s="44" t="s">
        <v>5936</v>
      </c>
      <c r="D1056" s="43" t="s">
        <v>206</v>
      </c>
      <c r="F1056" s="43" t="s">
        <v>5937</v>
      </c>
      <c r="G1056" s="43">
        <v>310352</v>
      </c>
      <c r="H1056" s="43" t="s">
        <v>5938</v>
      </c>
      <c r="I1056" s="43" t="s">
        <v>5939</v>
      </c>
      <c r="J1056" s="43" t="s">
        <v>5940</v>
      </c>
      <c r="K1056" s="43" t="s">
        <v>5941</v>
      </c>
    </row>
    <row r="1057" spans="3:11" ht="15" customHeight="1" x14ac:dyDescent="0.25">
      <c r="C1057" s="44" t="s">
        <v>5942</v>
      </c>
      <c r="D1057" s="43" t="s">
        <v>207</v>
      </c>
      <c r="F1057" s="43" t="s">
        <v>5943</v>
      </c>
      <c r="G1057" s="43">
        <v>303113</v>
      </c>
      <c r="H1057" s="43" t="s">
        <v>5944</v>
      </c>
      <c r="I1057" s="43" t="s">
        <v>5945</v>
      </c>
      <c r="J1057" s="43" t="s">
        <v>5946</v>
      </c>
      <c r="K1057" s="43" t="s">
        <v>5947</v>
      </c>
    </row>
    <row r="1058" spans="3:11" ht="15" customHeight="1" x14ac:dyDescent="0.25">
      <c r="C1058" s="44" t="s">
        <v>5949</v>
      </c>
      <c r="D1058" s="43" t="s">
        <v>2804</v>
      </c>
      <c r="F1058" s="43" t="s">
        <v>5950</v>
      </c>
      <c r="G1058" s="43">
        <v>29146</v>
      </c>
      <c r="H1058" s="43" t="s">
        <v>5951</v>
      </c>
      <c r="I1058" s="43" t="s">
        <v>3977</v>
      </c>
      <c r="J1058" s="43" t="s">
        <v>1725</v>
      </c>
      <c r="K1058" s="43" t="s">
        <v>5952</v>
      </c>
    </row>
    <row r="1059" spans="3:11" ht="15" customHeight="1" x14ac:dyDescent="0.25">
      <c r="C1059" s="44" t="s">
        <v>5953</v>
      </c>
      <c r="D1059" s="43" t="s">
        <v>2961</v>
      </c>
      <c r="F1059" s="43" t="s">
        <v>5954</v>
      </c>
      <c r="G1059" s="43">
        <v>24514</v>
      </c>
      <c r="H1059" s="43" t="s">
        <v>5955</v>
      </c>
      <c r="I1059" s="43" t="s">
        <v>5956</v>
      </c>
      <c r="J1059" s="43" t="s">
        <v>5957</v>
      </c>
      <c r="K1059" s="43" t="s">
        <v>5958</v>
      </c>
    </row>
    <row r="1060" spans="3:11" ht="15" customHeight="1" x14ac:dyDescent="0.25">
      <c r="C1060" s="44" t="s">
        <v>5959</v>
      </c>
      <c r="D1060" s="43" t="s">
        <v>3038</v>
      </c>
      <c r="F1060" s="43" t="s">
        <v>5960</v>
      </c>
      <c r="G1060" s="43">
        <v>24516</v>
      </c>
      <c r="H1060" s="43" t="s">
        <v>5961</v>
      </c>
      <c r="I1060" s="43" t="s">
        <v>3984</v>
      </c>
      <c r="J1060" s="43" t="s">
        <v>3985</v>
      </c>
      <c r="K1060" s="43" t="s">
        <v>5962</v>
      </c>
    </row>
    <row r="1061" spans="3:11" ht="15" customHeight="1" x14ac:dyDescent="0.25">
      <c r="C1061" s="44" t="s">
        <v>5963</v>
      </c>
      <c r="D1061" s="43" t="s">
        <v>3098</v>
      </c>
      <c r="F1061" s="43" t="s">
        <v>5964</v>
      </c>
      <c r="G1061" s="43">
        <v>24517</v>
      </c>
      <c r="H1061" s="43" t="s">
        <v>5965</v>
      </c>
      <c r="I1061" s="43" t="s">
        <v>3992</v>
      </c>
      <c r="J1061" s="43" t="s">
        <v>1735</v>
      </c>
      <c r="K1061" s="43" t="s">
        <v>5966</v>
      </c>
    </row>
    <row r="1062" spans="3:11" ht="15" customHeight="1" x14ac:dyDescent="0.25">
      <c r="C1062" s="44" t="s">
        <v>5967</v>
      </c>
      <c r="D1062" s="43" t="s">
        <v>3221</v>
      </c>
      <c r="F1062" s="43" t="s">
        <v>5968</v>
      </c>
      <c r="G1062" s="43">
        <v>303539</v>
      </c>
      <c r="H1062" s="43" t="s">
        <v>5969</v>
      </c>
      <c r="I1062" s="43" t="s">
        <v>4000</v>
      </c>
      <c r="J1062" s="43" t="s">
        <v>1741</v>
      </c>
      <c r="K1062" s="43" t="s">
        <v>5970</v>
      </c>
    </row>
    <row r="1063" spans="3:11" ht="15" customHeight="1" x14ac:dyDescent="0.25">
      <c r="C1063" s="44" t="s">
        <v>5971</v>
      </c>
      <c r="D1063" s="43" t="s">
        <v>3277</v>
      </c>
      <c r="F1063" s="43" t="s">
        <v>5972</v>
      </c>
      <c r="G1063" s="43">
        <v>114505</v>
      </c>
      <c r="H1063" s="43" t="s">
        <v>5973</v>
      </c>
      <c r="I1063" s="43" t="s">
        <v>4007</v>
      </c>
      <c r="J1063" s="43" t="s">
        <v>1746</v>
      </c>
      <c r="K1063" s="43" t="s">
        <v>5974</v>
      </c>
    </row>
    <row r="1064" spans="3:11" ht="15" customHeight="1" x14ac:dyDescent="0.25">
      <c r="C1064" s="44" t="s">
        <v>5975</v>
      </c>
      <c r="D1064" s="43" t="s">
        <v>3349</v>
      </c>
      <c r="F1064" s="43" t="s">
        <v>5976</v>
      </c>
      <c r="G1064" s="43">
        <v>360626</v>
      </c>
      <c r="H1064" s="43" t="s">
        <v>5977</v>
      </c>
      <c r="I1064" s="43" t="s">
        <v>4012</v>
      </c>
      <c r="J1064" s="43" t="s">
        <v>1751</v>
      </c>
      <c r="K1064" s="43" t="s">
        <v>5978</v>
      </c>
    </row>
    <row r="1065" spans="3:11" ht="15" customHeight="1" x14ac:dyDescent="0.25">
      <c r="C1065" s="44" t="s">
        <v>5979</v>
      </c>
      <c r="D1065" s="43" t="s">
        <v>3392</v>
      </c>
      <c r="F1065" s="43" t="s">
        <v>5980</v>
      </c>
      <c r="G1065" s="43">
        <v>300438</v>
      </c>
      <c r="H1065" s="43" t="s">
        <v>5981</v>
      </c>
      <c r="I1065" s="43" t="s">
        <v>4028</v>
      </c>
      <c r="J1065" s="43" t="s">
        <v>1774</v>
      </c>
      <c r="K1065" s="43" t="s">
        <v>5982</v>
      </c>
    </row>
    <row r="1066" spans="3:11" ht="15" customHeight="1" x14ac:dyDescent="0.25">
      <c r="C1066" s="44" t="s">
        <v>5983</v>
      </c>
      <c r="D1066" s="43" t="s">
        <v>3821</v>
      </c>
      <c r="F1066" s="43" t="s">
        <v>5984</v>
      </c>
      <c r="G1066" s="43">
        <v>161452</v>
      </c>
      <c r="H1066" s="43" t="s">
        <v>5985</v>
      </c>
      <c r="I1066" s="43" t="s">
        <v>4033</v>
      </c>
      <c r="J1066" s="43" t="s">
        <v>4034</v>
      </c>
      <c r="K1066" s="43" t="s">
        <v>5986</v>
      </c>
    </row>
    <row r="1067" spans="3:11" ht="15" customHeight="1" x14ac:dyDescent="0.25">
      <c r="C1067" s="44" t="s">
        <v>5987</v>
      </c>
      <c r="D1067" s="43" t="s">
        <v>3907</v>
      </c>
      <c r="F1067" s="43" t="s">
        <v>5988</v>
      </c>
      <c r="G1067" s="43">
        <v>498299</v>
      </c>
      <c r="H1067" s="43" t="s">
        <v>5989</v>
      </c>
      <c r="I1067" s="43" t="s">
        <v>4039</v>
      </c>
      <c r="J1067" s="43" t="s">
        <v>4040</v>
      </c>
      <c r="K1067" s="43" t="s">
        <v>5990</v>
      </c>
    </row>
    <row r="1068" spans="3:11" ht="15" customHeight="1" x14ac:dyDescent="0.25">
      <c r="C1068" s="44" t="s">
        <v>5991</v>
      </c>
      <c r="D1068" s="43" t="s">
        <v>3955</v>
      </c>
      <c r="F1068" s="43" t="s">
        <v>5992</v>
      </c>
      <c r="G1068" s="43">
        <v>170905</v>
      </c>
      <c r="H1068" s="43" t="s">
        <v>5993</v>
      </c>
      <c r="I1068" s="43" t="s">
        <v>4045</v>
      </c>
      <c r="J1068" s="43" t="s">
        <v>1791</v>
      </c>
      <c r="K1068" s="43" t="s">
        <v>5994</v>
      </c>
    </row>
    <row r="1069" spans="3:11" ht="15" customHeight="1" x14ac:dyDescent="0.25">
      <c r="C1069" s="44" t="s">
        <v>5995</v>
      </c>
      <c r="D1069" s="43" t="s">
        <v>4023</v>
      </c>
      <c r="F1069" s="43" t="s">
        <v>5996</v>
      </c>
      <c r="G1069" s="43">
        <v>83781</v>
      </c>
      <c r="H1069" s="43" t="s">
        <v>5997</v>
      </c>
      <c r="I1069" s="43" t="s">
        <v>5998</v>
      </c>
      <c r="J1069" s="43" t="s">
        <v>5999</v>
      </c>
      <c r="K1069" s="43" t="s">
        <v>6000</v>
      </c>
    </row>
    <row r="1070" spans="3:11" ht="15" customHeight="1" x14ac:dyDescent="0.25">
      <c r="C1070" s="44" t="s">
        <v>6001</v>
      </c>
      <c r="D1070" s="43" t="s">
        <v>4127</v>
      </c>
      <c r="F1070" s="43" t="s">
        <v>6002</v>
      </c>
      <c r="G1070" s="43">
        <v>124451</v>
      </c>
      <c r="H1070" s="43" t="s">
        <v>6003</v>
      </c>
      <c r="I1070" s="43" t="s">
        <v>4050</v>
      </c>
      <c r="J1070" s="43" t="s">
        <v>1796</v>
      </c>
      <c r="K1070" s="43" t="s">
        <v>6004</v>
      </c>
    </row>
    <row r="1071" spans="3:11" ht="15" customHeight="1" x14ac:dyDescent="0.25">
      <c r="C1071" s="44" t="s">
        <v>6005</v>
      </c>
      <c r="D1071" s="43" t="s">
        <v>4237</v>
      </c>
      <c r="F1071" s="43" t="s">
        <v>6006</v>
      </c>
      <c r="G1071" s="43">
        <v>303369</v>
      </c>
      <c r="H1071" s="43" t="s">
        <v>6007</v>
      </c>
      <c r="I1071" s="43" t="s">
        <v>4056</v>
      </c>
      <c r="J1071" s="43" t="s">
        <v>1801</v>
      </c>
      <c r="K1071" s="43" t="s">
        <v>6008</v>
      </c>
    </row>
    <row r="1072" spans="3:11" ht="15" customHeight="1" x14ac:dyDescent="0.25">
      <c r="C1072" s="44" t="s">
        <v>6009</v>
      </c>
      <c r="D1072" s="43" t="s">
        <v>4318</v>
      </c>
      <c r="F1072" s="43" t="s">
        <v>6010</v>
      </c>
      <c r="G1072" s="43">
        <v>500562</v>
      </c>
      <c r="H1072" s="43" t="s">
        <v>6011</v>
      </c>
      <c r="I1072" s="43" t="s">
        <v>6012</v>
      </c>
      <c r="J1072" s="43" t="s">
        <v>6013</v>
      </c>
      <c r="K1072" s="43" t="s">
        <v>6014</v>
      </c>
    </row>
    <row r="1073" spans="3:11" ht="15" customHeight="1" x14ac:dyDescent="0.25">
      <c r="C1073" s="44" t="s">
        <v>6015</v>
      </c>
      <c r="D1073" s="43" t="s">
        <v>4512</v>
      </c>
      <c r="F1073" s="43" t="s">
        <v>6016</v>
      </c>
      <c r="G1073" s="43">
        <v>60374</v>
      </c>
      <c r="H1073" s="43" t="s">
        <v>6017</v>
      </c>
      <c r="I1073" s="43" t="s">
        <v>4061</v>
      </c>
      <c r="J1073" s="43" t="s">
        <v>4062</v>
      </c>
      <c r="K1073" s="43" t="s">
        <v>6018</v>
      </c>
    </row>
    <row r="1074" spans="3:11" ht="15" customHeight="1" x14ac:dyDescent="0.25">
      <c r="C1074" s="44" t="s">
        <v>6019</v>
      </c>
      <c r="D1074" s="43" t="s">
        <v>4640</v>
      </c>
      <c r="F1074" s="43" t="s">
        <v>6020</v>
      </c>
      <c r="G1074" s="43">
        <v>361084</v>
      </c>
      <c r="H1074" s="43" t="s">
        <v>6021</v>
      </c>
      <c r="I1074" s="43" t="s">
        <v>6022</v>
      </c>
      <c r="J1074" s="43" t="s">
        <v>6023</v>
      </c>
      <c r="K1074" s="43" t="s">
        <v>6024</v>
      </c>
    </row>
    <row r="1075" spans="3:11" ht="15" customHeight="1" x14ac:dyDescent="0.25">
      <c r="C1075" s="44" t="s">
        <v>6025</v>
      </c>
      <c r="D1075" s="43" t="s">
        <v>4282</v>
      </c>
      <c r="F1075" s="43" t="s">
        <v>6026</v>
      </c>
      <c r="G1075" s="43">
        <v>29216</v>
      </c>
      <c r="H1075" s="43" t="s">
        <v>6027</v>
      </c>
      <c r="I1075" s="43" t="s">
        <v>4072</v>
      </c>
      <c r="J1075" s="43" t="s">
        <v>6028</v>
      </c>
      <c r="K1075" s="43" t="s">
        <v>6029</v>
      </c>
    </row>
    <row r="1076" spans="3:11" ht="15" customHeight="1" x14ac:dyDescent="0.25">
      <c r="C1076" s="44" t="s">
        <v>6030</v>
      </c>
      <c r="D1076" s="43" t="s">
        <v>4430</v>
      </c>
      <c r="F1076" s="43" t="s">
        <v>6031</v>
      </c>
      <c r="G1076" s="43">
        <v>361795</v>
      </c>
      <c r="H1076" s="43" t="s">
        <v>6032</v>
      </c>
      <c r="I1076" s="43" t="s">
        <v>4082</v>
      </c>
      <c r="J1076" s="43" t="s">
        <v>1837</v>
      </c>
      <c r="K1076" s="43" t="s">
        <v>6033</v>
      </c>
    </row>
    <row r="1077" spans="3:11" ht="15" customHeight="1" x14ac:dyDescent="0.25">
      <c r="C1077" s="44" t="s">
        <v>6034</v>
      </c>
      <c r="D1077" s="43" t="s">
        <v>4913</v>
      </c>
      <c r="F1077" s="43" t="s">
        <v>6035</v>
      </c>
      <c r="G1077" s="43">
        <v>59106</v>
      </c>
      <c r="H1077" s="43" t="s">
        <v>6036</v>
      </c>
      <c r="I1077" s="43" t="s">
        <v>4090</v>
      </c>
      <c r="J1077" s="43" t="s">
        <v>1845</v>
      </c>
      <c r="K1077" s="43" t="s">
        <v>6037</v>
      </c>
    </row>
    <row r="1078" spans="3:11" ht="15" customHeight="1" x14ac:dyDescent="0.25">
      <c r="C1078" s="44" t="s">
        <v>6038</v>
      </c>
      <c r="D1078" s="43" t="s">
        <v>4945</v>
      </c>
      <c r="F1078" s="43" t="s">
        <v>6039</v>
      </c>
      <c r="G1078" s="43">
        <v>81515</v>
      </c>
      <c r="H1078" s="43" t="s">
        <v>6040</v>
      </c>
      <c r="I1078" s="43" t="s">
        <v>6041</v>
      </c>
      <c r="J1078" s="43" t="s">
        <v>6042</v>
      </c>
      <c r="K1078" s="43" t="s">
        <v>6043</v>
      </c>
    </row>
    <row r="1079" spans="3:11" ht="15" customHeight="1" x14ac:dyDescent="0.25">
      <c r="C1079" s="44" t="s">
        <v>6044</v>
      </c>
      <c r="D1079" s="43" t="s">
        <v>5047</v>
      </c>
      <c r="F1079" s="43" t="s">
        <v>6045</v>
      </c>
      <c r="G1079" s="43">
        <v>297176</v>
      </c>
      <c r="H1079" s="43" t="s">
        <v>6046</v>
      </c>
      <c r="I1079" s="43" t="s">
        <v>6047</v>
      </c>
      <c r="J1079" s="43" t="s">
        <v>6048</v>
      </c>
      <c r="K1079" s="43" t="s">
        <v>6049</v>
      </c>
    </row>
    <row r="1080" spans="3:11" ht="15" customHeight="1" x14ac:dyDescent="0.25">
      <c r="C1080" s="44" t="s">
        <v>6050</v>
      </c>
      <c r="D1080" s="43" t="s">
        <v>206</v>
      </c>
      <c r="F1080" s="43" t="s">
        <v>6051</v>
      </c>
      <c r="G1080" s="43">
        <v>54264</v>
      </c>
      <c r="H1080" s="43" t="s">
        <v>6052</v>
      </c>
      <c r="I1080" s="43" t="s">
        <v>4101</v>
      </c>
      <c r="J1080" s="43" t="s">
        <v>1858</v>
      </c>
      <c r="K1080" s="43" t="s">
        <v>6053</v>
      </c>
    </row>
    <row r="1081" spans="3:11" ht="15" customHeight="1" x14ac:dyDescent="0.25">
      <c r="C1081" s="44" t="s">
        <v>6054</v>
      </c>
      <c r="D1081" s="43" t="s">
        <v>207</v>
      </c>
      <c r="F1081" s="43" t="s">
        <v>6055</v>
      </c>
      <c r="G1081" s="43">
        <v>303101</v>
      </c>
      <c r="H1081" s="43" t="s">
        <v>6056</v>
      </c>
      <c r="I1081" s="43" t="s">
        <v>4114</v>
      </c>
      <c r="J1081" s="43" t="s">
        <v>4115</v>
      </c>
      <c r="K1081" s="43" t="s">
        <v>6057</v>
      </c>
    </row>
    <row r="1082" spans="3:11" ht="15" customHeight="1" x14ac:dyDescent="0.25">
      <c r="C1082" s="44" t="s">
        <v>6059</v>
      </c>
      <c r="D1082" s="43" t="s">
        <v>2915</v>
      </c>
      <c r="F1082" s="43" t="s">
        <v>6060</v>
      </c>
      <c r="G1082" s="43">
        <v>313121</v>
      </c>
      <c r="H1082" s="43" t="s">
        <v>6061</v>
      </c>
      <c r="I1082" s="43" t="s">
        <v>4127</v>
      </c>
      <c r="J1082" s="43" t="s">
        <v>6062</v>
      </c>
      <c r="K1082" s="43" t="s">
        <v>6063</v>
      </c>
    </row>
    <row r="1083" spans="3:11" ht="15" customHeight="1" x14ac:dyDescent="0.25">
      <c r="C1083" s="44" t="s">
        <v>6064</v>
      </c>
      <c r="D1083" s="43" t="s">
        <v>2926</v>
      </c>
      <c r="F1083" s="43" t="s">
        <v>6065</v>
      </c>
      <c r="G1083" s="43">
        <v>116590</v>
      </c>
      <c r="H1083" s="43" t="s">
        <v>6066</v>
      </c>
      <c r="I1083" s="43" t="s">
        <v>6067</v>
      </c>
      <c r="J1083" s="43" t="s">
        <v>6068</v>
      </c>
      <c r="K1083" s="43" t="s">
        <v>6069</v>
      </c>
    </row>
    <row r="1084" spans="3:11" ht="15" customHeight="1" x14ac:dyDescent="0.25">
      <c r="C1084" s="44" t="s">
        <v>6070</v>
      </c>
      <c r="D1084" s="43" t="s">
        <v>3092</v>
      </c>
      <c r="F1084" s="43" t="s">
        <v>6071</v>
      </c>
      <c r="G1084" s="43">
        <v>302983</v>
      </c>
      <c r="H1084" s="43" t="s">
        <v>6072</v>
      </c>
      <c r="I1084" s="43" t="s">
        <v>6073</v>
      </c>
      <c r="J1084" s="43" t="s">
        <v>6074</v>
      </c>
      <c r="K1084" s="43" t="s">
        <v>6075</v>
      </c>
    </row>
    <row r="1085" spans="3:11" ht="15" customHeight="1" x14ac:dyDescent="0.25">
      <c r="C1085" s="44" t="s">
        <v>6076</v>
      </c>
      <c r="D1085" s="43" t="s">
        <v>3507</v>
      </c>
      <c r="F1085" s="43" t="s">
        <v>6077</v>
      </c>
      <c r="G1085" s="43">
        <v>312538</v>
      </c>
      <c r="H1085" s="43" t="s">
        <v>6078</v>
      </c>
      <c r="I1085" s="43" t="s">
        <v>4134</v>
      </c>
      <c r="J1085" s="43" t="s">
        <v>1885</v>
      </c>
      <c r="K1085" s="43" t="s">
        <v>6079</v>
      </c>
    </row>
    <row r="1086" spans="3:11" ht="15" customHeight="1" x14ac:dyDescent="0.25">
      <c r="C1086" s="44" t="s">
        <v>6080</v>
      </c>
      <c r="D1086" s="43" t="s">
        <v>3584</v>
      </c>
      <c r="F1086" s="43" t="s">
        <v>6081</v>
      </c>
      <c r="G1086" s="43">
        <v>29386</v>
      </c>
      <c r="H1086" s="43" t="s">
        <v>6082</v>
      </c>
      <c r="I1086" s="43" t="s">
        <v>4150</v>
      </c>
      <c r="J1086" s="43" t="s">
        <v>4151</v>
      </c>
      <c r="K1086" s="43" t="s">
        <v>6083</v>
      </c>
    </row>
    <row r="1087" spans="3:11" ht="15" customHeight="1" x14ac:dyDescent="0.25">
      <c r="C1087" s="44" t="s">
        <v>6084</v>
      </c>
      <c r="D1087" s="43" t="s">
        <v>3665</v>
      </c>
      <c r="F1087" s="43" t="s">
        <v>6085</v>
      </c>
      <c r="G1087" s="43">
        <v>686117</v>
      </c>
      <c r="H1087" s="43" t="s">
        <v>6086</v>
      </c>
      <c r="I1087" s="43" t="s">
        <v>6087</v>
      </c>
      <c r="J1087" s="43" t="s">
        <v>6088</v>
      </c>
      <c r="K1087" s="43" t="s">
        <v>6089</v>
      </c>
    </row>
    <row r="1088" spans="3:11" ht="15" customHeight="1" x14ac:dyDescent="0.25">
      <c r="C1088" s="44" t="s">
        <v>6090</v>
      </c>
      <c r="D1088" s="43" t="s">
        <v>3839</v>
      </c>
      <c r="F1088" s="43" t="s">
        <v>6091</v>
      </c>
      <c r="G1088" s="43">
        <v>29417</v>
      </c>
      <c r="H1088" s="43" t="s">
        <v>6092</v>
      </c>
      <c r="I1088" s="43" t="s">
        <v>4156</v>
      </c>
      <c r="J1088" s="43" t="s">
        <v>4157</v>
      </c>
      <c r="K1088" s="43" t="s">
        <v>6093</v>
      </c>
    </row>
    <row r="1089" spans="3:11" ht="15" customHeight="1" x14ac:dyDescent="0.25">
      <c r="C1089" s="44" t="s">
        <v>6094</v>
      </c>
      <c r="D1089" s="43" t="s">
        <v>3877</v>
      </c>
      <c r="F1089" s="43" t="s">
        <v>6095</v>
      </c>
      <c r="G1089" s="43">
        <v>81683</v>
      </c>
      <c r="H1089" s="43" t="s">
        <v>6096</v>
      </c>
      <c r="I1089" s="43" t="s">
        <v>4162</v>
      </c>
      <c r="J1089" s="43" t="s">
        <v>4163</v>
      </c>
      <c r="K1089" s="43" t="s">
        <v>6097</v>
      </c>
    </row>
    <row r="1090" spans="3:11" ht="15" customHeight="1" x14ac:dyDescent="0.25">
      <c r="C1090" s="44" t="s">
        <v>6098</v>
      </c>
      <c r="D1090" s="43" t="s">
        <v>3912</v>
      </c>
      <c r="F1090" s="43" t="s">
        <v>6099</v>
      </c>
      <c r="G1090" s="43">
        <v>81685</v>
      </c>
      <c r="H1090" s="43" t="s">
        <v>6100</v>
      </c>
      <c r="I1090" s="43" t="s">
        <v>3937</v>
      </c>
      <c r="J1090" s="43" t="s">
        <v>4169</v>
      </c>
      <c r="K1090" s="43" t="s">
        <v>6101</v>
      </c>
    </row>
    <row r="1091" spans="3:11" ht="15" customHeight="1" x14ac:dyDescent="0.25">
      <c r="C1091" s="44" t="s">
        <v>6102</v>
      </c>
      <c r="D1091" s="43" t="s">
        <v>3918</v>
      </c>
      <c r="F1091" s="43" t="s">
        <v>6103</v>
      </c>
      <c r="G1091" s="43">
        <v>24590</v>
      </c>
      <c r="H1091" s="43" t="s">
        <v>6104</v>
      </c>
      <c r="I1091" s="43" t="s">
        <v>4179</v>
      </c>
      <c r="J1091" s="43" t="s">
        <v>1919</v>
      </c>
      <c r="K1091" s="43" t="s">
        <v>6105</v>
      </c>
    </row>
    <row r="1092" spans="3:11" ht="15" customHeight="1" x14ac:dyDescent="0.25">
      <c r="C1092" s="44" t="s">
        <v>6106</v>
      </c>
      <c r="D1092" s="43" t="s">
        <v>3941</v>
      </c>
      <c r="F1092" s="43" t="s">
        <v>6107</v>
      </c>
      <c r="G1092" s="43">
        <v>64046</v>
      </c>
      <c r="H1092" s="43" t="s">
        <v>6108</v>
      </c>
      <c r="I1092" s="43" t="s">
        <v>4185</v>
      </c>
      <c r="J1092" s="43" t="s">
        <v>1923</v>
      </c>
      <c r="K1092" s="43" t="s">
        <v>6109</v>
      </c>
    </row>
    <row r="1093" spans="3:11" ht="15" customHeight="1" x14ac:dyDescent="0.25">
      <c r="C1093" s="44" t="s">
        <v>6110</v>
      </c>
      <c r="D1093" s="43" t="s">
        <v>4082</v>
      </c>
      <c r="F1093" s="43" t="s">
        <v>6111</v>
      </c>
      <c r="G1093" s="43">
        <v>81709</v>
      </c>
      <c r="H1093" s="43" t="s">
        <v>6112</v>
      </c>
      <c r="I1093" s="43" t="s">
        <v>4191</v>
      </c>
      <c r="J1093" s="43" t="s">
        <v>4192</v>
      </c>
      <c r="K1093" s="43" t="s">
        <v>6113</v>
      </c>
    </row>
    <row r="1094" spans="3:11" ht="15" customHeight="1" x14ac:dyDescent="0.25">
      <c r="C1094" s="44" t="s">
        <v>6114</v>
      </c>
      <c r="D1094" s="43" t="s">
        <v>4107</v>
      </c>
      <c r="F1094" s="43" t="s">
        <v>6115</v>
      </c>
      <c r="G1094" s="43">
        <v>81710</v>
      </c>
      <c r="H1094" s="43" t="s">
        <v>6116</v>
      </c>
      <c r="I1094" s="43" t="s">
        <v>4207</v>
      </c>
      <c r="J1094" s="43" t="s">
        <v>1949</v>
      </c>
      <c r="K1094" s="43" t="s">
        <v>6117</v>
      </c>
    </row>
    <row r="1095" spans="3:11" ht="15" customHeight="1" x14ac:dyDescent="0.25">
      <c r="C1095" s="44" t="s">
        <v>6118</v>
      </c>
      <c r="D1095" s="43" t="s">
        <v>4127</v>
      </c>
      <c r="F1095" s="43" t="s">
        <v>6119</v>
      </c>
      <c r="G1095" s="43">
        <v>25483</v>
      </c>
      <c r="H1095" s="43" t="s">
        <v>6120</v>
      </c>
      <c r="I1095" s="43" t="s">
        <v>6121</v>
      </c>
      <c r="J1095" s="43" t="s">
        <v>6122</v>
      </c>
      <c r="K1095" s="43" t="s">
        <v>6123</v>
      </c>
    </row>
    <row r="1096" spans="3:11" ht="15" customHeight="1" x14ac:dyDescent="0.25">
      <c r="C1096" s="44" t="s">
        <v>6124</v>
      </c>
      <c r="D1096" s="43" t="s">
        <v>4231</v>
      </c>
      <c r="F1096" s="43" t="s">
        <v>6125</v>
      </c>
      <c r="G1096" s="43">
        <v>117038</v>
      </c>
      <c r="H1096" s="43" t="s">
        <v>6126</v>
      </c>
      <c r="I1096" s="43" t="s">
        <v>6127</v>
      </c>
      <c r="J1096" s="43" t="s">
        <v>6128</v>
      </c>
      <c r="K1096" s="43" t="s">
        <v>6129</v>
      </c>
    </row>
    <row r="1097" spans="3:11" ht="15" customHeight="1" x14ac:dyDescent="0.25">
      <c r="C1097" s="44" t="s">
        <v>6130</v>
      </c>
      <c r="D1097" s="43" t="s">
        <v>4503</v>
      </c>
      <c r="F1097" s="43" t="s">
        <v>6131</v>
      </c>
      <c r="G1097" s="43">
        <v>24577</v>
      </c>
      <c r="H1097" s="43" t="s">
        <v>6132</v>
      </c>
      <c r="I1097" s="43" t="s">
        <v>4225</v>
      </c>
      <c r="J1097" s="43" t="s">
        <v>4226</v>
      </c>
      <c r="K1097" s="43" t="s">
        <v>6133</v>
      </c>
    </row>
    <row r="1098" spans="3:11" ht="15" customHeight="1" x14ac:dyDescent="0.25">
      <c r="C1098" s="44" t="s">
        <v>6134</v>
      </c>
      <c r="D1098" s="43" t="s">
        <v>4741</v>
      </c>
      <c r="F1098" s="43" t="s">
        <v>6135</v>
      </c>
      <c r="G1098" s="43">
        <v>300955</v>
      </c>
      <c r="H1098" s="43" t="s">
        <v>6136</v>
      </c>
      <c r="I1098" s="43" t="s">
        <v>4237</v>
      </c>
      <c r="J1098" s="43" t="s">
        <v>1974</v>
      </c>
      <c r="K1098" s="43" t="s">
        <v>6137</v>
      </c>
    </row>
    <row r="1099" spans="3:11" ht="15" customHeight="1" x14ac:dyDescent="0.25">
      <c r="C1099" s="44" t="s">
        <v>6138</v>
      </c>
      <c r="D1099" s="43" t="s">
        <v>4747</v>
      </c>
      <c r="F1099" s="43" t="s">
        <v>6139</v>
      </c>
      <c r="G1099" s="43">
        <v>360801</v>
      </c>
      <c r="H1099" s="43" t="s">
        <v>6140</v>
      </c>
      <c r="I1099" s="43" t="s">
        <v>4243</v>
      </c>
      <c r="J1099" s="43" t="s">
        <v>4244</v>
      </c>
      <c r="K1099" s="43" t="s">
        <v>6141</v>
      </c>
    </row>
    <row r="1100" spans="3:11" ht="15" customHeight="1" x14ac:dyDescent="0.25">
      <c r="C1100" s="44" t="s">
        <v>6142</v>
      </c>
      <c r="D1100" s="43" t="s">
        <v>4788</v>
      </c>
      <c r="F1100" s="43" t="s">
        <v>6143</v>
      </c>
      <c r="G1100" s="43">
        <v>289231</v>
      </c>
      <c r="H1100" s="43" t="s">
        <v>6144</v>
      </c>
      <c r="I1100" s="43" t="s">
        <v>4249</v>
      </c>
      <c r="J1100" s="43" t="s">
        <v>1990</v>
      </c>
      <c r="K1100" s="43" t="s">
        <v>6145</v>
      </c>
    </row>
    <row r="1101" spans="3:11" ht="15" customHeight="1" x14ac:dyDescent="0.25">
      <c r="C1101" s="44" t="s">
        <v>6146</v>
      </c>
      <c r="D1101" s="43" t="s">
        <v>4839</v>
      </c>
      <c r="F1101" s="43" t="s">
        <v>6147</v>
      </c>
      <c r="G1101" s="43">
        <v>307098</v>
      </c>
      <c r="H1101" s="43" t="s">
        <v>6148</v>
      </c>
      <c r="I1101" s="43" t="s">
        <v>6149</v>
      </c>
      <c r="J1101" s="43" t="s">
        <v>6150</v>
      </c>
      <c r="K1101" s="43" t="s">
        <v>6151</v>
      </c>
    </row>
    <row r="1102" spans="3:11" ht="15" customHeight="1" x14ac:dyDescent="0.25">
      <c r="C1102" s="44" t="s">
        <v>6152</v>
      </c>
      <c r="D1102" s="43" t="s">
        <v>4976</v>
      </c>
      <c r="F1102" s="43" t="s">
        <v>6153</v>
      </c>
      <c r="G1102" s="43">
        <v>29458</v>
      </c>
      <c r="H1102" s="43" t="s">
        <v>6154</v>
      </c>
      <c r="I1102" s="43" t="s">
        <v>6155</v>
      </c>
      <c r="J1102" s="43" t="s">
        <v>1997</v>
      </c>
      <c r="K1102" s="43" t="s">
        <v>6156</v>
      </c>
    </row>
    <row r="1103" spans="3:11" ht="15" customHeight="1" x14ac:dyDescent="0.25">
      <c r="C1103" s="44" t="s">
        <v>6157</v>
      </c>
      <c r="D1103" s="43" t="s">
        <v>4982</v>
      </c>
      <c r="F1103" s="43" t="s">
        <v>6158</v>
      </c>
      <c r="G1103" s="43">
        <v>29410</v>
      </c>
      <c r="H1103" s="43" t="s">
        <v>6159</v>
      </c>
      <c r="I1103" s="43" t="s">
        <v>4254</v>
      </c>
      <c r="J1103" s="43" t="s">
        <v>2003</v>
      </c>
      <c r="K1103" s="43" t="s">
        <v>6160</v>
      </c>
    </row>
    <row r="1104" spans="3:11" ht="15" customHeight="1" x14ac:dyDescent="0.25">
      <c r="C1104" s="44" t="s">
        <v>6161</v>
      </c>
      <c r="D1104" s="43" t="s">
        <v>206</v>
      </c>
      <c r="F1104" s="43" t="s">
        <v>6162</v>
      </c>
      <c r="G1104" s="43">
        <v>311658</v>
      </c>
      <c r="H1104" s="43" t="s">
        <v>6163</v>
      </c>
      <c r="I1104" s="43" t="s">
        <v>6164</v>
      </c>
      <c r="J1104" s="43" t="s">
        <v>6165</v>
      </c>
      <c r="K1104" s="43" t="s">
        <v>6166</v>
      </c>
    </row>
    <row r="1105" spans="3:11" ht="15" customHeight="1" x14ac:dyDescent="0.25">
      <c r="C1105" s="44" t="s">
        <v>6167</v>
      </c>
      <c r="D1105" s="43" t="s">
        <v>207</v>
      </c>
      <c r="F1105" s="43" t="s">
        <v>6168</v>
      </c>
      <c r="G1105" s="43">
        <v>309452</v>
      </c>
      <c r="H1105" s="43" t="s">
        <v>6169</v>
      </c>
      <c r="I1105" s="43" t="s">
        <v>4264</v>
      </c>
      <c r="J1105" s="43" t="s">
        <v>4265</v>
      </c>
      <c r="K1105" s="43" t="s">
        <v>6170</v>
      </c>
    </row>
    <row r="1106" spans="3:11" ht="15" customHeight="1" x14ac:dyDescent="0.25">
      <c r="C1106" s="44" t="s">
        <v>6172</v>
      </c>
      <c r="D1106" s="43" t="s">
        <v>2850</v>
      </c>
      <c r="F1106" s="43" t="s">
        <v>6173</v>
      </c>
      <c r="G1106" s="43">
        <v>29508</v>
      </c>
      <c r="H1106" s="43" t="s">
        <v>6174</v>
      </c>
      <c r="I1106" s="43" t="s">
        <v>4272</v>
      </c>
      <c r="J1106" s="43" t="s">
        <v>4273</v>
      </c>
      <c r="K1106" s="43" t="s">
        <v>6175</v>
      </c>
    </row>
    <row r="1107" spans="3:11" ht="15" customHeight="1" x14ac:dyDescent="0.25">
      <c r="C1107" s="44" t="s">
        <v>6176</v>
      </c>
      <c r="D1107" s="43" t="s">
        <v>2998</v>
      </c>
      <c r="F1107" s="43" t="s">
        <v>6177</v>
      </c>
      <c r="G1107" s="43">
        <v>302248</v>
      </c>
      <c r="H1107" s="43" t="s">
        <v>6178</v>
      </c>
      <c r="I1107" s="43" t="s">
        <v>4278</v>
      </c>
      <c r="J1107" s="43" t="s">
        <v>4279</v>
      </c>
      <c r="K1107" s="43" t="s">
        <v>6179</v>
      </c>
    </row>
    <row r="1108" spans="3:11" ht="15" customHeight="1" x14ac:dyDescent="0.25">
      <c r="C1108" s="44" t="s">
        <v>6180</v>
      </c>
      <c r="D1108" s="43" t="s">
        <v>3071</v>
      </c>
      <c r="F1108" s="43" t="s">
        <v>6181</v>
      </c>
      <c r="G1108" s="43">
        <v>364952</v>
      </c>
      <c r="H1108" s="43" t="s">
        <v>6182</v>
      </c>
      <c r="I1108" s="43" t="s">
        <v>4286</v>
      </c>
      <c r="J1108" s="43" t="s">
        <v>2032</v>
      </c>
      <c r="K1108" s="43" t="s">
        <v>6183</v>
      </c>
    </row>
    <row r="1109" spans="3:11" ht="15" customHeight="1" x14ac:dyDescent="0.25">
      <c r="C1109" s="44" t="s">
        <v>6184</v>
      </c>
      <c r="D1109" s="43" t="s">
        <v>3110</v>
      </c>
      <c r="F1109" s="43" t="s">
        <v>6185</v>
      </c>
      <c r="G1109" s="43">
        <v>114109</v>
      </c>
      <c r="H1109" s="43" t="s">
        <v>6186</v>
      </c>
      <c r="I1109" s="43" t="s">
        <v>6187</v>
      </c>
      <c r="J1109" s="43" t="s">
        <v>6188</v>
      </c>
      <c r="K1109" s="43" t="s">
        <v>6189</v>
      </c>
    </row>
    <row r="1110" spans="3:11" ht="15" customHeight="1" x14ac:dyDescent="0.25">
      <c r="C1110" s="44" t="s">
        <v>6190</v>
      </c>
      <c r="D1110" s="43" t="s">
        <v>3116</v>
      </c>
      <c r="F1110" s="43" t="s">
        <v>6191</v>
      </c>
      <c r="G1110" s="43">
        <v>25495</v>
      </c>
      <c r="H1110" s="43" t="s">
        <v>6192</v>
      </c>
      <c r="I1110" s="43" t="s">
        <v>4294</v>
      </c>
      <c r="J1110" s="43" t="s">
        <v>2044</v>
      </c>
      <c r="K1110" s="43" t="s">
        <v>6193</v>
      </c>
    </row>
    <row r="1111" spans="3:11" ht="15" customHeight="1" x14ac:dyDescent="0.25">
      <c r="C1111" s="44" t="s">
        <v>6194</v>
      </c>
      <c r="D1111" s="43" t="s">
        <v>3155</v>
      </c>
      <c r="F1111" s="43" t="s">
        <v>6195</v>
      </c>
      <c r="G1111" s="43">
        <v>29492</v>
      </c>
      <c r="H1111" s="43" t="s">
        <v>6196</v>
      </c>
      <c r="I1111" s="43" t="s">
        <v>4305</v>
      </c>
      <c r="J1111" s="43" t="s">
        <v>6197</v>
      </c>
      <c r="K1111" s="43" t="s">
        <v>6198</v>
      </c>
    </row>
    <row r="1112" spans="3:11" ht="15" customHeight="1" x14ac:dyDescent="0.25">
      <c r="C1112" s="44" t="s">
        <v>6199</v>
      </c>
      <c r="D1112" s="43" t="s">
        <v>3161</v>
      </c>
      <c r="F1112" s="43" t="s">
        <v>6200</v>
      </c>
      <c r="G1112" s="43">
        <v>25498</v>
      </c>
      <c r="H1112" s="43" t="s">
        <v>6201</v>
      </c>
      <c r="I1112" s="43" t="s">
        <v>4312</v>
      </c>
      <c r="J1112" s="43" t="s">
        <v>2061</v>
      </c>
      <c r="K1112" s="43" t="s">
        <v>6202</v>
      </c>
    </row>
    <row r="1113" spans="3:11" ht="15" customHeight="1" x14ac:dyDescent="0.25">
      <c r="C1113" s="44" t="s">
        <v>6203</v>
      </c>
      <c r="D1113" s="43" t="s">
        <v>3301</v>
      </c>
      <c r="F1113" s="43" t="s">
        <v>6204</v>
      </c>
      <c r="G1113" s="43">
        <v>24413</v>
      </c>
      <c r="H1113" s="43" t="s">
        <v>6205</v>
      </c>
      <c r="I1113" s="43" t="s">
        <v>4318</v>
      </c>
      <c r="J1113" s="43" t="s">
        <v>4319</v>
      </c>
      <c r="K1113" s="43" t="s">
        <v>6206</v>
      </c>
    </row>
    <row r="1114" spans="3:11" ht="15" customHeight="1" x14ac:dyDescent="0.25">
      <c r="C1114" s="44" t="s">
        <v>6207</v>
      </c>
      <c r="D1114" s="43" t="s">
        <v>3485</v>
      </c>
      <c r="F1114" s="43" t="s">
        <v>6208</v>
      </c>
      <c r="G1114" s="43">
        <v>58853</v>
      </c>
      <c r="H1114" s="43" t="s">
        <v>6209</v>
      </c>
      <c r="I1114" s="43" t="s">
        <v>4329</v>
      </c>
      <c r="J1114" s="43" t="s">
        <v>2071</v>
      </c>
      <c r="K1114" s="43" t="s">
        <v>6210</v>
      </c>
    </row>
    <row r="1115" spans="3:11" ht="15" customHeight="1" x14ac:dyDescent="0.25">
      <c r="C1115" s="44" t="s">
        <v>6211</v>
      </c>
      <c r="D1115" s="43" t="s">
        <v>3632</v>
      </c>
      <c r="F1115" s="43" t="s">
        <v>6212</v>
      </c>
      <c r="G1115" s="43">
        <v>432361</v>
      </c>
      <c r="H1115" s="43" t="s">
        <v>6213</v>
      </c>
      <c r="I1115" s="43" t="s">
        <v>6214</v>
      </c>
      <c r="J1115" s="43" t="s">
        <v>6215</v>
      </c>
      <c r="K1115" s="43" t="s">
        <v>6216</v>
      </c>
    </row>
    <row r="1116" spans="3:11" ht="15" customHeight="1" x14ac:dyDescent="0.25">
      <c r="C1116" s="44" t="s">
        <v>6217</v>
      </c>
      <c r="D1116" s="43" t="s">
        <v>3833</v>
      </c>
      <c r="F1116" s="43" t="s">
        <v>6218</v>
      </c>
      <c r="G1116" s="43">
        <v>81737</v>
      </c>
      <c r="H1116" s="43" t="s">
        <v>6219</v>
      </c>
      <c r="I1116" s="43" t="s">
        <v>6220</v>
      </c>
      <c r="J1116" s="43" t="s">
        <v>6221</v>
      </c>
      <c r="K1116" s="43" t="s">
        <v>6222</v>
      </c>
    </row>
    <row r="1117" spans="3:11" ht="15" customHeight="1" x14ac:dyDescent="0.25">
      <c r="C1117" s="44" t="s">
        <v>6223</v>
      </c>
      <c r="D1117" s="43" t="s">
        <v>3937</v>
      </c>
      <c r="F1117" s="43" t="s">
        <v>6224</v>
      </c>
      <c r="G1117" s="43">
        <v>83497</v>
      </c>
      <c r="H1117" s="43" t="s">
        <v>6225</v>
      </c>
      <c r="I1117" s="43" t="s">
        <v>4334</v>
      </c>
      <c r="J1117" s="43" t="s">
        <v>2086</v>
      </c>
      <c r="K1117" s="43" t="s">
        <v>6226</v>
      </c>
    </row>
    <row r="1118" spans="3:11" ht="15" customHeight="1" x14ac:dyDescent="0.25">
      <c r="C1118" s="44" t="s">
        <v>6227</v>
      </c>
      <c r="D1118" s="43" t="s">
        <v>4382</v>
      </c>
      <c r="F1118" s="43" t="s">
        <v>6228</v>
      </c>
      <c r="G1118" s="43">
        <v>116597</v>
      </c>
      <c r="H1118" s="43" t="s">
        <v>6229</v>
      </c>
      <c r="I1118" s="43" t="s">
        <v>6230</v>
      </c>
      <c r="J1118" s="43" t="s">
        <v>2101</v>
      </c>
      <c r="K1118" s="43" t="s">
        <v>6231</v>
      </c>
    </row>
    <row r="1119" spans="3:11" ht="15" customHeight="1" x14ac:dyDescent="0.25">
      <c r="C1119" s="44" t="s">
        <v>6232</v>
      </c>
      <c r="D1119" s="43" t="s">
        <v>3951</v>
      </c>
      <c r="F1119" s="43" t="s">
        <v>6233</v>
      </c>
      <c r="G1119" s="43">
        <v>64513</v>
      </c>
      <c r="H1119" s="43" t="s">
        <v>6234</v>
      </c>
      <c r="I1119" s="43" t="s">
        <v>6235</v>
      </c>
      <c r="J1119" s="43" t="s">
        <v>6236</v>
      </c>
      <c r="K1119" s="43" t="s">
        <v>6237</v>
      </c>
    </row>
    <row r="1120" spans="3:11" ht="15" customHeight="1" x14ac:dyDescent="0.25">
      <c r="C1120" s="44" t="s">
        <v>6238</v>
      </c>
      <c r="D1120" s="43" t="s">
        <v>3958</v>
      </c>
      <c r="F1120" s="43" t="s">
        <v>6239</v>
      </c>
      <c r="G1120" s="43">
        <v>311505</v>
      </c>
      <c r="H1120" s="43" t="s">
        <v>6240</v>
      </c>
      <c r="I1120" s="43" t="s">
        <v>6241</v>
      </c>
      <c r="J1120" s="43" t="s">
        <v>6242</v>
      </c>
      <c r="K1120" s="43" t="s">
        <v>6243</v>
      </c>
    </row>
    <row r="1121" spans="3:11" ht="15" customHeight="1" x14ac:dyDescent="0.25">
      <c r="C1121" s="44" t="s">
        <v>6244</v>
      </c>
      <c r="D1121" s="43" t="s">
        <v>3965</v>
      </c>
      <c r="F1121" s="43" t="s">
        <v>6245</v>
      </c>
      <c r="G1121" s="43">
        <v>25509</v>
      </c>
      <c r="H1121" s="43" t="s">
        <v>6246</v>
      </c>
      <c r="I1121" s="43" t="s">
        <v>4363</v>
      </c>
      <c r="J1121" s="43" t="s">
        <v>6247</v>
      </c>
      <c r="K1121" s="43" t="s">
        <v>6248</v>
      </c>
    </row>
    <row r="1122" spans="3:11" ht="15" customHeight="1" x14ac:dyDescent="0.25">
      <c r="C1122" s="44" t="s">
        <v>6249</v>
      </c>
      <c r="D1122" s="43" t="s">
        <v>3988</v>
      </c>
      <c r="F1122" s="43" t="s">
        <v>6250</v>
      </c>
      <c r="G1122" s="43">
        <v>312480</v>
      </c>
      <c r="H1122" s="43" t="s">
        <v>6251</v>
      </c>
      <c r="I1122" s="43" t="s">
        <v>4374</v>
      </c>
      <c r="J1122" s="43" t="s">
        <v>2128</v>
      </c>
      <c r="K1122" s="43" t="s">
        <v>6252</v>
      </c>
    </row>
    <row r="1123" spans="3:11" ht="15" customHeight="1" x14ac:dyDescent="0.25">
      <c r="C1123" s="44" t="s">
        <v>6253</v>
      </c>
      <c r="D1123" s="43" t="s">
        <v>4282</v>
      </c>
      <c r="F1123" s="43" t="s">
        <v>6254</v>
      </c>
      <c r="G1123" s="43">
        <v>287662</v>
      </c>
      <c r="H1123" s="43" t="s">
        <v>6255</v>
      </c>
      <c r="I1123" s="43" t="s">
        <v>4379</v>
      </c>
      <c r="J1123" s="43" t="s">
        <v>2136</v>
      </c>
      <c r="K1123" s="43" t="s">
        <v>6256</v>
      </c>
    </row>
    <row r="1124" spans="3:11" ht="15" customHeight="1" x14ac:dyDescent="0.25">
      <c r="C1124" s="44" t="s">
        <v>6257</v>
      </c>
      <c r="D1124" s="43" t="s">
        <v>4138</v>
      </c>
      <c r="F1124" s="43" t="s">
        <v>6258</v>
      </c>
      <c r="G1124" s="43">
        <v>309457</v>
      </c>
      <c r="H1124" s="43" t="s">
        <v>6259</v>
      </c>
      <c r="I1124" s="43" t="s">
        <v>4391</v>
      </c>
      <c r="J1124" s="43" t="s">
        <v>2150</v>
      </c>
      <c r="K1124" s="43" t="s">
        <v>6260</v>
      </c>
    </row>
    <row r="1125" spans="3:11" ht="15" customHeight="1" x14ac:dyDescent="0.25">
      <c r="C1125" s="44" t="s">
        <v>6261</v>
      </c>
      <c r="D1125" s="43" t="s">
        <v>5002</v>
      </c>
      <c r="F1125" s="43" t="s">
        <v>6262</v>
      </c>
      <c r="G1125" s="43">
        <v>25737</v>
      </c>
      <c r="H1125" s="43" t="s">
        <v>6263</v>
      </c>
      <c r="I1125" s="43" t="s">
        <v>4396</v>
      </c>
      <c r="J1125" s="43" t="s">
        <v>2156</v>
      </c>
      <c r="K1125" s="43" t="s">
        <v>6264</v>
      </c>
    </row>
    <row r="1126" spans="3:11" ht="15" customHeight="1" x14ac:dyDescent="0.25">
      <c r="C1126" s="44" t="s">
        <v>6265</v>
      </c>
      <c r="D1126" s="43" t="s">
        <v>5053</v>
      </c>
      <c r="F1126" s="43" t="s">
        <v>6266</v>
      </c>
      <c r="G1126" s="43">
        <v>305549</v>
      </c>
      <c r="H1126" s="43" t="s">
        <v>6267</v>
      </c>
      <c r="I1126" s="43" t="s">
        <v>6268</v>
      </c>
      <c r="J1126" s="43" t="s">
        <v>6269</v>
      </c>
      <c r="K1126" s="43" t="s">
        <v>6270</v>
      </c>
    </row>
    <row r="1127" spans="3:11" ht="15" customHeight="1" x14ac:dyDescent="0.25">
      <c r="C1127" s="44" t="s">
        <v>6271</v>
      </c>
      <c r="D1127" s="43" t="s">
        <v>4680</v>
      </c>
      <c r="F1127" s="43" t="s">
        <v>6272</v>
      </c>
      <c r="G1127" s="43">
        <v>63840</v>
      </c>
      <c r="H1127" s="43" t="s">
        <v>6273</v>
      </c>
      <c r="I1127" s="43" t="s">
        <v>4403</v>
      </c>
      <c r="J1127" s="43" t="s">
        <v>2166</v>
      </c>
      <c r="K1127" s="43" t="s">
        <v>6274</v>
      </c>
    </row>
    <row r="1128" spans="3:11" ht="15" customHeight="1" x14ac:dyDescent="0.25">
      <c r="C1128" s="44" t="s">
        <v>6275</v>
      </c>
      <c r="D1128" s="43" t="s">
        <v>206</v>
      </c>
      <c r="F1128" s="43" t="s">
        <v>6276</v>
      </c>
      <c r="G1128" s="43">
        <v>292949</v>
      </c>
      <c r="H1128" s="43" t="s">
        <v>6277</v>
      </c>
      <c r="I1128" s="43" t="s">
        <v>4410</v>
      </c>
      <c r="J1128" s="43" t="s">
        <v>2170</v>
      </c>
      <c r="K1128" s="43" t="s">
        <v>6278</v>
      </c>
    </row>
    <row r="1129" spans="3:11" ht="15" customHeight="1" x14ac:dyDescent="0.25">
      <c r="C1129" s="44" t="s">
        <v>6279</v>
      </c>
      <c r="D1129" s="43" t="s">
        <v>207</v>
      </c>
      <c r="F1129" s="43" t="s">
        <v>6280</v>
      </c>
      <c r="G1129" s="43">
        <v>25154</v>
      </c>
      <c r="H1129" s="43" t="s">
        <v>6281</v>
      </c>
      <c r="I1129" s="43" t="s">
        <v>3944</v>
      </c>
      <c r="J1129" s="43" t="s">
        <v>4415</v>
      </c>
      <c r="K1129" s="43" t="s">
        <v>6282</v>
      </c>
    </row>
    <row r="1130" spans="3:11" ht="15" customHeight="1" x14ac:dyDescent="0.25">
      <c r="C1130" s="44" t="s">
        <v>6284</v>
      </c>
      <c r="D1130" s="43" t="s">
        <v>3675</v>
      </c>
      <c r="F1130" s="43" t="s">
        <v>6285</v>
      </c>
      <c r="G1130" s="43">
        <v>312690</v>
      </c>
      <c r="H1130" s="43" t="s">
        <v>6286</v>
      </c>
      <c r="I1130" s="43" t="s">
        <v>4419</v>
      </c>
      <c r="J1130" s="43" t="s">
        <v>6287</v>
      </c>
      <c r="K1130" s="43" t="s">
        <v>6288</v>
      </c>
    </row>
    <row r="1131" spans="3:11" ht="15" customHeight="1" x14ac:dyDescent="0.25">
      <c r="C1131" s="44" t="s">
        <v>6289</v>
      </c>
      <c r="D1131" s="43" t="s">
        <v>3685</v>
      </c>
      <c r="F1131" s="43" t="s">
        <v>6290</v>
      </c>
      <c r="G1131" s="43">
        <v>310258</v>
      </c>
      <c r="H1131" s="43" t="s">
        <v>6291</v>
      </c>
      <c r="I1131" s="43" t="s">
        <v>6292</v>
      </c>
      <c r="J1131" s="43" t="s">
        <v>6293</v>
      </c>
      <c r="K1131" s="43" t="s">
        <v>6294</v>
      </c>
    </row>
    <row r="1132" spans="3:11" ht="15" customHeight="1" x14ac:dyDescent="0.25">
      <c r="C1132" s="44" t="s">
        <v>6295</v>
      </c>
      <c r="D1132" s="43" t="s">
        <v>3690</v>
      </c>
      <c r="F1132" s="43" t="s">
        <v>6296</v>
      </c>
      <c r="G1132" s="43">
        <v>294287</v>
      </c>
      <c r="H1132" s="43" t="s">
        <v>6297</v>
      </c>
      <c r="I1132" s="43" t="s">
        <v>4427</v>
      </c>
      <c r="J1132" s="43" t="s">
        <v>2181</v>
      </c>
      <c r="K1132" s="43" t="s">
        <v>6298</v>
      </c>
    </row>
    <row r="1133" spans="3:11" ht="15" customHeight="1" x14ac:dyDescent="0.25">
      <c r="C1133" s="44" t="s">
        <v>6299</v>
      </c>
      <c r="D1133" s="43" t="s">
        <v>3695</v>
      </c>
      <c r="F1133" s="43" t="s">
        <v>6300</v>
      </c>
      <c r="G1133" s="43">
        <v>113983</v>
      </c>
      <c r="H1133" s="43" t="s">
        <v>6301</v>
      </c>
      <c r="I1133" s="43" t="s">
        <v>6302</v>
      </c>
      <c r="J1133" s="43" t="s">
        <v>6303</v>
      </c>
      <c r="K1133" s="43" t="s">
        <v>6304</v>
      </c>
    </row>
    <row r="1134" spans="3:11" ht="15" customHeight="1" x14ac:dyDescent="0.25">
      <c r="C1134" s="44" t="s">
        <v>6305</v>
      </c>
      <c r="D1134" s="43" t="s">
        <v>3700</v>
      </c>
      <c r="F1134" s="43" t="s">
        <v>6306</v>
      </c>
      <c r="G1134" s="43">
        <v>54284</v>
      </c>
      <c r="H1134" s="43" t="s">
        <v>6307</v>
      </c>
      <c r="I1134" s="43" t="s">
        <v>6308</v>
      </c>
      <c r="J1134" s="43" t="s">
        <v>6309</v>
      </c>
      <c r="K1134" s="43" t="s">
        <v>6310</v>
      </c>
    </row>
    <row r="1135" spans="3:11" ht="15" customHeight="1" x14ac:dyDescent="0.25">
      <c r="C1135" s="44" t="s">
        <v>6311</v>
      </c>
      <c r="D1135" s="43" t="s">
        <v>3705</v>
      </c>
      <c r="F1135" s="43" t="s">
        <v>6312</v>
      </c>
      <c r="G1135" s="43">
        <v>314260</v>
      </c>
      <c r="H1135" s="43" t="s">
        <v>6313</v>
      </c>
      <c r="I1135" s="43" t="s">
        <v>4439</v>
      </c>
      <c r="J1135" s="43" t="s">
        <v>2193</v>
      </c>
      <c r="K1135" s="43" t="s">
        <v>6314</v>
      </c>
    </row>
    <row r="1136" spans="3:11" ht="15" customHeight="1" x14ac:dyDescent="0.25">
      <c r="C1136" s="44" t="s">
        <v>6315</v>
      </c>
      <c r="D1136" s="43" t="s">
        <v>3710</v>
      </c>
      <c r="F1136" s="43" t="s">
        <v>6316</v>
      </c>
      <c r="G1136" s="43">
        <v>288479</v>
      </c>
      <c r="H1136" s="43" t="s">
        <v>6317</v>
      </c>
      <c r="I1136" s="43" t="s">
        <v>4450</v>
      </c>
      <c r="J1136" s="43" t="s">
        <v>2205</v>
      </c>
      <c r="K1136" s="43" t="s">
        <v>6318</v>
      </c>
    </row>
    <row r="1137" spans="3:11" ht="15" customHeight="1" x14ac:dyDescent="0.25">
      <c r="C1137" s="44" t="s">
        <v>6319</v>
      </c>
      <c r="D1137" s="43" t="s">
        <v>3715</v>
      </c>
      <c r="F1137" s="43" t="s">
        <v>6320</v>
      </c>
      <c r="G1137" s="43">
        <v>293144</v>
      </c>
      <c r="H1137" s="43" t="s">
        <v>6321</v>
      </c>
      <c r="I1137" s="43" t="s">
        <v>4461</v>
      </c>
      <c r="J1137" s="43" t="s">
        <v>2217</v>
      </c>
      <c r="K1137" s="43" t="s">
        <v>6322</v>
      </c>
    </row>
    <row r="1138" spans="3:11" ht="15" customHeight="1" x14ac:dyDescent="0.25">
      <c r="C1138" s="44" t="s">
        <v>6323</v>
      </c>
      <c r="D1138" s="43" t="s">
        <v>3720</v>
      </c>
      <c r="F1138" s="43" t="s">
        <v>6324</v>
      </c>
      <c r="G1138" s="43">
        <v>25747</v>
      </c>
      <c r="H1138" s="43" t="s">
        <v>6325</v>
      </c>
      <c r="I1138" s="43" t="s">
        <v>4472</v>
      </c>
      <c r="J1138" s="43" t="s">
        <v>4473</v>
      </c>
      <c r="K1138" s="43" t="s">
        <v>6326</v>
      </c>
    </row>
    <row r="1139" spans="3:11" ht="15" customHeight="1" x14ac:dyDescent="0.25">
      <c r="C1139" s="44" t="s">
        <v>6327</v>
      </c>
      <c r="D1139" s="43" t="s">
        <v>3725</v>
      </c>
      <c r="F1139" s="43" t="s">
        <v>6328</v>
      </c>
      <c r="G1139" s="43">
        <v>25664</v>
      </c>
      <c r="H1139" s="43" t="s">
        <v>6329</v>
      </c>
      <c r="I1139" s="43" t="s">
        <v>4478</v>
      </c>
      <c r="J1139" s="43" t="s">
        <v>2230</v>
      </c>
      <c r="K1139" s="43" t="s">
        <v>6330</v>
      </c>
    </row>
    <row r="1140" spans="3:11" ht="15" customHeight="1" x14ac:dyDescent="0.25">
      <c r="C1140" s="44" t="s">
        <v>6331</v>
      </c>
      <c r="D1140" s="43" t="s">
        <v>3730</v>
      </c>
      <c r="F1140" s="43" t="s">
        <v>6332</v>
      </c>
      <c r="G1140" s="43">
        <v>309513</v>
      </c>
      <c r="H1140" s="43" t="s">
        <v>6333</v>
      </c>
      <c r="I1140" s="43" t="s">
        <v>4484</v>
      </c>
      <c r="J1140" s="43" t="s">
        <v>2234</v>
      </c>
      <c r="K1140" s="43" t="s">
        <v>6334</v>
      </c>
    </row>
    <row r="1141" spans="3:11" ht="15" customHeight="1" x14ac:dyDescent="0.25">
      <c r="C1141" s="44" t="s">
        <v>6335</v>
      </c>
      <c r="D1141" s="43" t="s">
        <v>3735</v>
      </c>
      <c r="F1141" s="43" t="s">
        <v>6336</v>
      </c>
      <c r="G1141" s="43">
        <v>362102</v>
      </c>
      <c r="H1141" s="43" t="s">
        <v>6337</v>
      </c>
      <c r="I1141" s="43" t="s">
        <v>4489</v>
      </c>
      <c r="J1141" s="43" t="s">
        <v>2238</v>
      </c>
      <c r="K1141" s="43" t="s">
        <v>6338</v>
      </c>
    </row>
    <row r="1142" spans="3:11" ht="15" customHeight="1" x14ac:dyDescent="0.25">
      <c r="C1142" s="44" t="s">
        <v>6339</v>
      </c>
      <c r="D1142" s="43" t="s">
        <v>3741</v>
      </c>
      <c r="F1142" s="43" t="s">
        <v>6340</v>
      </c>
      <c r="G1142" s="43">
        <v>313678</v>
      </c>
      <c r="H1142" s="43" t="s">
        <v>6341</v>
      </c>
      <c r="I1142" s="43" t="s">
        <v>4382</v>
      </c>
      <c r="J1142" s="43" t="s">
        <v>163</v>
      </c>
      <c r="K1142" s="43" t="s">
        <v>6342</v>
      </c>
    </row>
    <row r="1143" spans="3:11" ht="15" customHeight="1" x14ac:dyDescent="0.25">
      <c r="C1143" s="44" t="s">
        <v>6343</v>
      </c>
      <c r="D1143" s="43" t="s">
        <v>3746</v>
      </c>
      <c r="F1143" s="43" t="s">
        <v>6344</v>
      </c>
      <c r="G1143" s="43">
        <v>29338</v>
      </c>
      <c r="H1143" s="43" t="s">
        <v>6345</v>
      </c>
      <c r="I1143" s="43" t="s">
        <v>4498</v>
      </c>
      <c r="J1143" s="43" t="s">
        <v>2249</v>
      </c>
      <c r="K1143" s="43" t="s">
        <v>6346</v>
      </c>
    </row>
    <row r="1144" spans="3:11" ht="15" customHeight="1" x14ac:dyDescent="0.25">
      <c r="C1144" s="44" t="s">
        <v>6347</v>
      </c>
      <c r="D1144" s="43" t="s">
        <v>3751</v>
      </c>
      <c r="F1144" s="43" t="s">
        <v>6348</v>
      </c>
      <c r="G1144" s="43">
        <v>85332</v>
      </c>
      <c r="H1144" s="43" t="s">
        <v>6349</v>
      </c>
      <c r="I1144" s="43" t="s">
        <v>4086</v>
      </c>
      <c r="J1144" s="43" t="s">
        <v>2255</v>
      </c>
      <c r="K1144" s="43" t="s">
        <v>6350</v>
      </c>
    </row>
    <row r="1145" spans="3:11" ht="15" customHeight="1" x14ac:dyDescent="0.25">
      <c r="C1145" s="44" t="s">
        <v>6351</v>
      </c>
      <c r="D1145" s="43" t="s">
        <v>3756</v>
      </c>
      <c r="F1145" s="43" t="s">
        <v>6352</v>
      </c>
      <c r="G1145" s="43">
        <v>360748</v>
      </c>
      <c r="H1145" s="43" t="s">
        <v>6353</v>
      </c>
      <c r="I1145" s="43" t="s">
        <v>6354</v>
      </c>
      <c r="J1145" s="43" t="s">
        <v>6355</v>
      </c>
      <c r="K1145" s="43" t="s">
        <v>6356</v>
      </c>
    </row>
    <row r="1146" spans="3:11" ht="15" customHeight="1" x14ac:dyDescent="0.25">
      <c r="C1146" s="44" t="s">
        <v>6357</v>
      </c>
      <c r="D1146" s="43" t="s">
        <v>3762</v>
      </c>
      <c r="F1146" s="43" t="s">
        <v>6358</v>
      </c>
      <c r="G1146" s="43">
        <v>24684</v>
      </c>
      <c r="H1146" s="43" t="s">
        <v>6359</v>
      </c>
      <c r="I1146" s="43" t="s">
        <v>6360</v>
      </c>
      <c r="J1146" s="43" t="s">
        <v>6361</v>
      </c>
      <c r="K1146" s="43" t="s">
        <v>6362</v>
      </c>
    </row>
    <row r="1147" spans="3:11" ht="15" customHeight="1" x14ac:dyDescent="0.25">
      <c r="C1147" s="44" t="s">
        <v>6363</v>
      </c>
      <c r="D1147" s="43" t="s">
        <v>3768</v>
      </c>
      <c r="F1147" s="43" t="s">
        <v>6364</v>
      </c>
      <c r="G1147" s="43">
        <v>305066</v>
      </c>
      <c r="H1147" s="43" t="s">
        <v>6365</v>
      </c>
      <c r="I1147" s="43" t="s">
        <v>6366</v>
      </c>
      <c r="J1147" s="43" t="s">
        <v>6367</v>
      </c>
      <c r="K1147" s="43" t="s">
        <v>6368</v>
      </c>
    </row>
    <row r="1148" spans="3:11" ht="15" customHeight="1" x14ac:dyDescent="0.25">
      <c r="C1148" s="44" t="s">
        <v>6369</v>
      </c>
      <c r="D1148" s="43" t="s">
        <v>3773</v>
      </c>
      <c r="F1148" s="43" t="s">
        <v>6370</v>
      </c>
      <c r="G1148" s="43">
        <v>292788</v>
      </c>
      <c r="H1148" s="43" t="s">
        <v>6371</v>
      </c>
      <c r="I1148" s="43" t="s">
        <v>4518</v>
      </c>
      <c r="J1148" s="43" t="s">
        <v>2260</v>
      </c>
      <c r="K1148" s="43" t="s">
        <v>6372</v>
      </c>
    </row>
    <row r="1149" spans="3:11" ht="15" customHeight="1" x14ac:dyDescent="0.25">
      <c r="C1149" s="44" t="s">
        <v>6373</v>
      </c>
      <c r="D1149" s="43" t="s">
        <v>3778</v>
      </c>
      <c r="F1149" s="43" t="s">
        <v>6374</v>
      </c>
      <c r="G1149" s="43">
        <v>50557</v>
      </c>
      <c r="H1149" s="43" t="s">
        <v>6375</v>
      </c>
      <c r="I1149" s="43" t="s">
        <v>3951</v>
      </c>
      <c r="J1149" s="43" t="s">
        <v>219</v>
      </c>
      <c r="K1149" s="43" t="s">
        <v>6376</v>
      </c>
    </row>
    <row r="1150" spans="3:11" ht="15" customHeight="1" x14ac:dyDescent="0.25">
      <c r="C1150" s="44" t="s">
        <v>6377</v>
      </c>
      <c r="D1150" s="43" t="s">
        <v>3783</v>
      </c>
      <c r="F1150" s="43" t="s">
        <v>6378</v>
      </c>
      <c r="G1150" s="43">
        <v>29463</v>
      </c>
      <c r="H1150" s="43" t="s">
        <v>6379</v>
      </c>
      <c r="I1150" s="43" t="s">
        <v>4526</v>
      </c>
      <c r="J1150" s="43" t="s">
        <v>2277</v>
      </c>
      <c r="K1150" s="43" t="s">
        <v>6380</v>
      </c>
    </row>
    <row r="1151" spans="3:11" ht="15" customHeight="1" x14ac:dyDescent="0.25">
      <c r="C1151" s="44" t="s">
        <v>6381</v>
      </c>
      <c r="D1151" s="43" t="s">
        <v>3787</v>
      </c>
      <c r="F1151" s="43" t="s">
        <v>6382</v>
      </c>
      <c r="G1151" s="43">
        <v>171357</v>
      </c>
      <c r="H1151" s="43" t="s">
        <v>6383</v>
      </c>
      <c r="I1151" s="43" t="s">
        <v>6384</v>
      </c>
      <c r="J1151" s="43" t="s">
        <v>6385</v>
      </c>
      <c r="K1151" s="43" t="s">
        <v>6386</v>
      </c>
    </row>
    <row r="1152" spans="3:11" ht="15" customHeight="1" x14ac:dyDescent="0.25">
      <c r="C1152" s="44" t="s">
        <v>6387</v>
      </c>
      <c r="D1152" s="43" t="s">
        <v>206</v>
      </c>
      <c r="F1152" s="43" t="s">
        <v>6388</v>
      </c>
      <c r="G1152" s="43">
        <v>361381</v>
      </c>
      <c r="H1152" s="43" t="s">
        <v>6389</v>
      </c>
      <c r="I1152" s="43" t="s">
        <v>4540</v>
      </c>
      <c r="J1152" s="43" t="s">
        <v>2290</v>
      </c>
      <c r="K1152" s="43" t="s">
        <v>6390</v>
      </c>
    </row>
    <row r="1153" spans="3:11" ht="15" customHeight="1" x14ac:dyDescent="0.25">
      <c r="C1153" s="44" t="s">
        <v>6391</v>
      </c>
      <c r="D1153" s="43" t="s">
        <v>207</v>
      </c>
      <c r="F1153" s="43" t="s">
        <v>6392</v>
      </c>
      <c r="G1153" s="43">
        <v>298012</v>
      </c>
      <c r="H1153" s="43" t="s">
        <v>6393</v>
      </c>
      <c r="I1153" s="43" t="s">
        <v>4546</v>
      </c>
      <c r="J1153" s="43" t="s">
        <v>2294</v>
      </c>
      <c r="K1153" s="43" t="s">
        <v>6394</v>
      </c>
    </row>
    <row r="1154" spans="3:11" ht="15" customHeight="1" x14ac:dyDescent="0.25">
      <c r="C1154" s="44" t="s">
        <v>6396</v>
      </c>
      <c r="D1154" s="43" t="s">
        <v>2867</v>
      </c>
      <c r="F1154" s="43" t="s">
        <v>6397</v>
      </c>
      <c r="G1154" s="43">
        <v>64012</v>
      </c>
      <c r="H1154" s="43" t="s">
        <v>6398</v>
      </c>
      <c r="I1154" s="43" t="s">
        <v>4552</v>
      </c>
      <c r="J1154" s="43" t="s">
        <v>2298</v>
      </c>
      <c r="K1154" s="43" t="s">
        <v>6399</v>
      </c>
    </row>
    <row r="1155" spans="3:11" ht="15" customHeight="1" x14ac:dyDescent="0.25">
      <c r="C1155" s="44" t="s">
        <v>6400</v>
      </c>
      <c r="D1155" s="43" t="s">
        <v>2872</v>
      </c>
      <c r="F1155" s="43" t="s">
        <v>6401</v>
      </c>
      <c r="G1155" s="43">
        <v>499870</v>
      </c>
      <c r="H1155" s="43" t="s">
        <v>6402</v>
      </c>
      <c r="I1155" s="43" t="s">
        <v>4559</v>
      </c>
      <c r="J1155" s="43" t="s">
        <v>6403</v>
      </c>
      <c r="K1155" s="43" t="s">
        <v>6404</v>
      </c>
    </row>
    <row r="1156" spans="3:11" ht="15" customHeight="1" x14ac:dyDescent="0.25">
      <c r="C1156" s="44" t="s">
        <v>6405</v>
      </c>
      <c r="D1156" s="43" t="s">
        <v>3010</v>
      </c>
      <c r="F1156" s="43" t="s">
        <v>6406</v>
      </c>
      <c r="G1156" s="43">
        <v>497976</v>
      </c>
      <c r="H1156" s="43" t="s">
        <v>6407</v>
      </c>
      <c r="I1156" s="43" t="s">
        <v>6408</v>
      </c>
      <c r="J1156" s="43" t="s">
        <v>6409</v>
      </c>
      <c r="K1156" s="43" t="s">
        <v>6410</v>
      </c>
    </row>
    <row r="1157" spans="3:11" ht="15" customHeight="1" x14ac:dyDescent="0.25">
      <c r="C1157" s="44" t="s">
        <v>6411</v>
      </c>
      <c r="D1157" s="43" t="s">
        <v>3044</v>
      </c>
      <c r="F1157" s="43" t="s">
        <v>6412</v>
      </c>
      <c r="G1157" s="43">
        <v>24705</v>
      </c>
      <c r="H1157" s="43" t="s">
        <v>6413</v>
      </c>
      <c r="I1157" s="43" t="s">
        <v>4570</v>
      </c>
      <c r="J1157" s="43" t="s">
        <v>2311</v>
      </c>
      <c r="K1157" s="43" t="s">
        <v>6414</v>
      </c>
    </row>
    <row r="1158" spans="3:11" ht="15" customHeight="1" x14ac:dyDescent="0.25">
      <c r="C1158" s="44" t="s">
        <v>6415</v>
      </c>
      <c r="D1158" s="43" t="s">
        <v>3050</v>
      </c>
      <c r="F1158" s="43" t="s">
        <v>6416</v>
      </c>
      <c r="G1158" s="43">
        <v>310486</v>
      </c>
      <c r="H1158" s="43" t="s">
        <v>6417</v>
      </c>
      <c r="I1158" s="43" t="s">
        <v>6418</v>
      </c>
      <c r="J1158" s="43" t="s">
        <v>6419</v>
      </c>
      <c r="K1158" s="43" t="s">
        <v>6420</v>
      </c>
    </row>
    <row r="1159" spans="3:11" ht="15" customHeight="1" x14ac:dyDescent="0.25">
      <c r="C1159" s="44" t="s">
        <v>6421</v>
      </c>
      <c r="D1159" s="43" t="s">
        <v>3244</v>
      </c>
      <c r="F1159" s="43" t="s">
        <v>6422</v>
      </c>
      <c r="G1159" s="43">
        <v>363140</v>
      </c>
      <c r="H1159" s="43" t="s">
        <v>6423</v>
      </c>
      <c r="I1159" s="43" t="s">
        <v>3965</v>
      </c>
      <c r="J1159" s="43" t="s">
        <v>166</v>
      </c>
      <c r="K1159" s="43" t="s">
        <v>6424</v>
      </c>
    </row>
    <row r="1160" spans="3:11" ht="15" customHeight="1" x14ac:dyDescent="0.25">
      <c r="C1160" s="44" t="s">
        <v>6425</v>
      </c>
      <c r="D1160" s="43" t="s">
        <v>3387</v>
      </c>
      <c r="F1160" s="43" t="s">
        <v>6426</v>
      </c>
      <c r="G1160" s="43">
        <v>311437</v>
      </c>
      <c r="H1160" s="43" t="s">
        <v>6427</v>
      </c>
      <c r="I1160" s="43" t="s">
        <v>4399</v>
      </c>
      <c r="J1160" s="43" t="s">
        <v>2327</v>
      </c>
      <c r="K1160" s="43" t="s">
        <v>6428</v>
      </c>
    </row>
    <row r="1161" spans="3:11" ht="15" customHeight="1" x14ac:dyDescent="0.25">
      <c r="C1161" s="44" t="s">
        <v>6429</v>
      </c>
      <c r="D1161" s="43" t="s">
        <v>3414</v>
      </c>
      <c r="F1161" s="43" t="s">
        <v>6430</v>
      </c>
      <c r="G1161" s="43">
        <v>313048</v>
      </c>
      <c r="H1161" s="43" t="s">
        <v>6431</v>
      </c>
      <c r="I1161" s="43" t="s">
        <v>6432</v>
      </c>
      <c r="J1161" s="43" t="s">
        <v>6433</v>
      </c>
      <c r="K1161" s="43" t="s">
        <v>6434</v>
      </c>
    </row>
    <row r="1162" spans="3:11" ht="15" customHeight="1" x14ac:dyDescent="0.25">
      <c r="C1162" s="44" t="s">
        <v>6435</v>
      </c>
      <c r="D1162" s="43" t="s">
        <v>3419</v>
      </c>
      <c r="F1162" s="43" t="s">
        <v>6436</v>
      </c>
      <c r="G1162" s="43">
        <v>83712</v>
      </c>
      <c r="H1162" s="43" t="s">
        <v>6437</v>
      </c>
      <c r="I1162" s="43" t="s">
        <v>6438</v>
      </c>
      <c r="J1162" s="43" t="s">
        <v>6439</v>
      </c>
      <c r="K1162" s="43" t="s">
        <v>6440</v>
      </c>
    </row>
    <row r="1163" spans="3:11" ht="15" customHeight="1" x14ac:dyDescent="0.25">
      <c r="C1163" s="44" t="s">
        <v>6441</v>
      </c>
      <c r="D1163" s="43" t="s">
        <v>3452</v>
      </c>
      <c r="F1163" s="43" t="s">
        <v>6442</v>
      </c>
      <c r="G1163" s="43">
        <v>81758</v>
      </c>
      <c r="H1163" s="43" t="s">
        <v>6443</v>
      </c>
      <c r="I1163" s="43" t="s">
        <v>4599</v>
      </c>
      <c r="J1163" s="43" t="s">
        <v>4600</v>
      </c>
      <c r="K1163" s="43" t="s">
        <v>6444</v>
      </c>
    </row>
    <row r="1164" spans="3:11" ht="15" customHeight="1" x14ac:dyDescent="0.25">
      <c r="C1164" s="44" t="s">
        <v>6445</v>
      </c>
      <c r="D1164" s="43" t="s">
        <v>3458</v>
      </c>
      <c r="F1164" s="43" t="s">
        <v>6446</v>
      </c>
      <c r="G1164" s="43">
        <v>25056</v>
      </c>
      <c r="H1164" s="43" t="s">
        <v>6447</v>
      </c>
      <c r="I1164" s="43" t="s">
        <v>4536</v>
      </c>
      <c r="J1164" s="43" t="s">
        <v>4605</v>
      </c>
      <c r="K1164" s="43" t="s">
        <v>6448</v>
      </c>
    </row>
    <row r="1165" spans="3:11" ht="15" customHeight="1" x14ac:dyDescent="0.25">
      <c r="C1165" s="44" t="s">
        <v>6449</v>
      </c>
      <c r="D1165" s="43" t="s">
        <v>4374</v>
      </c>
      <c r="F1165" s="43" t="s">
        <v>6450</v>
      </c>
      <c r="G1165" s="43">
        <v>362268</v>
      </c>
      <c r="H1165" s="43" t="s">
        <v>6451</v>
      </c>
      <c r="I1165" s="43" t="s">
        <v>4609</v>
      </c>
      <c r="J1165" s="43" t="s">
        <v>2348</v>
      </c>
      <c r="K1165" s="43" t="s">
        <v>6452</v>
      </c>
    </row>
    <row r="1166" spans="3:11" ht="15" customHeight="1" x14ac:dyDescent="0.25">
      <c r="C1166" s="44" t="s">
        <v>6453</v>
      </c>
      <c r="D1166" s="43" t="s">
        <v>4379</v>
      </c>
      <c r="F1166" s="43" t="s">
        <v>6454</v>
      </c>
      <c r="G1166" s="43">
        <v>24718</v>
      </c>
      <c r="H1166" s="43" t="s">
        <v>6455</v>
      </c>
      <c r="I1166" s="43" t="s">
        <v>4268</v>
      </c>
      <c r="J1166" s="43" t="s">
        <v>2364</v>
      </c>
      <c r="K1166" s="43" t="s">
        <v>6456</v>
      </c>
    </row>
    <row r="1167" spans="3:11" ht="15" customHeight="1" x14ac:dyDescent="0.25">
      <c r="C1167" s="44" t="s">
        <v>6457</v>
      </c>
      <c r="D1167" s="43" t="s">
        <v>4386</v>
      </c>
      <c r="F1167" s="43" t="s">
        <v>6458</v>
      </c>
      <c r="G1167" s="43">
        <v>84583</v>
      </c>
      <c r="H1167" s="43" t="s">
        <v>6459</v>
      </c>
      <c r="I1167" s="43" t="s">
        <v>4629</v>
      </c>
      <c r="J1167" s="43" t="s">
        <v>4630</v>
      </c>
      <c r="K1167" s="43" t="s">
        <v>6460</v>
      </c>
    </row>
    <row r="1168" spans="3:11" ht="15" customHeight="1" x14ac:dyDescent="0.25">
      <c r="C1168" s="44" t="s">
        <v>6461</v>
      </c>
      <c r="D1168" s="43" t="s">
        <v>4391</v>
      </c>
      <c r="F1168" s="43" t="s">
        <v>6462</v>
      </c>
      <c r="G1168" s="43">
        <v>309626</v>
      </c>
      <c r="H1168" s="43" t="s">
        <v>6463</v>
      </c>
      <c r="I1168" s="43" t="s">
        <v>4635</v>
      </c>
      <c r="J1168" s="43" t="s">
        <v>2379</v>
      </c>
      <c r="K1168" s="43" t="s">
        <v>6464</v>
      </c>
    </row>
    <row r="1169" spans="3:11" ht="15" customHeight="1" x14ac:dyDescent="0.25">
      <c r="C1169" s="44" t="s">
        <v>6465</v>
      </c>
      <c r="D1169" s="43" t="s">
        <v>4419</v>
      </c>
      <c r="F1169" s="43" t="s">
        <v>6466</v>
      </c>
      <c r="G1169" s="43">
        <v>304850</v>
      </c>
      <c r="H1169" s="43" t="s">
        <v>6467</v>
      </c>
      <c r="I1169" s="43" t="s">
        <v>4646</v>
      </c>
      <c r="J1169" s="43" t="s">
        <v>2393</v>
      </c>
      <c r="K1169" s="43" t="s">
        <v>6468</v>
      </c>
    </row>
    <row r="1170" spans="3:11" ht="15" customHeight="1" x14ac:dyDescent="0.25">
      <c r="C1170" s="44" t="s">
        <v>6469</v>
      </c>
      <c r="D1170" s="43" t="s">
        <v>4427</v>
      </c>
      <c r="F1170" s="43" t="s">
        <v>6470</v>
      </c>
      <c r="G1170" s="43">
        <v>300807</v>
      </c>
      <c r="H1170" s="43" t="s">
        <v>6471</v>
      </c>
      <c r="I1170" s="43" t="s">
        <v>4651</v>
      </c>
      <c r="J1170" s="43" t="s">
        <v>2400</v>
      </c>
      <c r="K1170" s="43" t="s">
        <v>6472</v>
      </c>
    </row>
    <row r="1171" spans="3:11" ht="15" customHeight="1" x14ac:dyDescent="0.25">
      <c r="C1171" s="44" t="s">
        <v>6473</v>
      </c>
      <c r="D1171" s="43" t="s">
        <v>4434</v>
      </c>
      <c r="F1171" s="43" t="s">
        <v>6474</v>
      </c>
      <c r="G1171" s="43">
        <v>25347</v>
      </c>
      <c r="H1171" s="43" t="s">
        <v>6475</v>
      </c>
      <c r="I1171" s="43" t="s">
        <v>4659</v>
      </c>
      <c r="J1171" s="43" t="s">
        <v>2404</v>
      </c>
      <c r="K1171" s="43" t="s">
        <v>6476</v>
      </c>
    </row>
    <row r="1172" spans="3:11" ht="15" customHeight="1" x14ac:dyDescent="0.25">
      <c r="C1172" s="44" t="s">
        <v>6477</v>
      </c>
      <c r="D1172" s="43" t="s">
        <v>4635</v>
      </c>
      <c r="F1172" s="43" t="s">
        <v>6478</v>
      </c>
      <c r="G1172" s="43">
        <v>406230</v>
      </c>
      <c r="H1172" s="43" t="s">
        <v>6479</v>
      </c>
      <c r="I1172" s="43" t="s">
        <v>4664</v>
      </c>
      <c r="J1172" s="43" t="s">
        <v>4665</v>
      </c>
      <c r="K1172" s="43" t="s">
        <v>6480</v>
      </c>
    </row>
    <row r="1173" spans="3:11" ht="15" customHeight="1" x14ac:dyDescent="0.25">
      <c r="C1173" s="44" t="s">
        <v>6481</v>
      </c>
      <c r="D1173" s="43" t="s">
        <v>4646</v>
      </c>
      <c r="F1173" s="43" t="s">
        <v>6482</v>
      </c>
      <c r="G1173" s="43">
        <v>680110</v>
      </c>
      <c r="H1173" s="43" t="s">
        <v>6483</v>
      </c>
      <c r="I1173" s="43" t="s">
        <v>4110</v>
      </c>
      <c r="J1173" s="43" t="s">
        <v>4670</v>
      </c>
      <c r="K1173" s="43" t="s">
        <v>6484</v>
      </c>
    </row>
    <row r="1174" spans="3:11" ht="15" customHeight="1" x14ac:dyDescent="0.25">
      <c r="C1174" s="44" t="s">
        <v>6485</v>
      </c>
      <c r="D1174" s="43" t="s">
        <v>4844</v>
      </c>
      <c r="F1174" s="43" t="s">
        <v>6486</v>
      </c>
      <c r="G1174" s="43">
        <v>50662</v>
      </c>
      <c r="H1174" s="43" t="s">
        <v>6487</v>
      </c>
      <c r="I1174" s="43" t="s">
        <v>4676</v>
      </c>
      <c r="J1174" s="43" t="s">
        <v>2414</v>
      </c>
      <c r="K1174" s="43" t="s">
        <v>6488</v>
      </c>
    </row>
    <row r="1175" spans="3:11" ht="15" customHeight="1" x14ac:dyDescent="0.25">
      <c r="C1175" s="44" t="s">
        <v>6489</v>
      </c>
      <c r="D1175" s="43" t="s">
        <v>4988</v>
      </c>
      <c r="F1175" s="43" t="s">
        <v>6490</v>
      </c>
      <c r="G1175" s="43">
        <v>367218</v>
      </c>
      <c r="H1175" s="43" t="s">
        <v>6491</v>
      </c>
      <c r="I1175" s="43" t="s">
        <v>4684</v>
      </c>
      <c r="J1175" s="43" t="s">
        <v>2420</v>
      </c>
      <c r="K1175" s="43" t="s">
        <v>6492</v>
      </c>
    </row>
    <row r="1176" spans="3:11" ht="15" customHeight="1" x14ac:dyDescent="0.25">
      <c r="C1176" s="44" t="s">
        <v>6493</v>
      </c>
      <c r="D1176" s="43" t="s">
        <v>206</v>
      </c>
      <c r="F1176" s="43" t="s">
        <v>6494</v>
      </c>
      <c r="G1176" s="43">
        <v>156726</v>
      </c>
      <c r="H1176" s="43" t="s">
        <v>6495</v>
      </c>
      <c r="I1176" s="43" t="s">
        <v>6496</v>
      </c>
      <c r="J1176" s="43" t="s">
        <v>2425</v>
      </c>
      <c r="K1176" s="43" t="s">
        <v>6497</v>
      </c>
    </row>
    <row r="1177" spans="3:11" ht="15" customHeight="1" x14ac:dyDescent="0.25">
      <c r="C1177" s="44" t="s">
        <v>6498</v>
      </c>
      <c r="D1177" s="43" t="s">
        <v>207</v>
      </c>
      <c r="F1177" s="43" t="s">
        <v>6499</v>
      </c>
      <c r="G1177" s="43">
        <v>312603</v>
      </c>
      <c r="H1177" s="43" t="s">
        <v>6500</v>
      </c>
      <c r="I1177" s="43" t="s">
        <v>6501</v>
      </c>
      <c r="J1177" s="43" t="s">
        <v>6502</v>
      </c>
      <c r="K1177" s="43" t="s">
        <v>6503</v>
      </c>
    </row>
    <row r="1178" spans="3:11" ht="15" customHeight="1" x14ac:dyDescent="0.25">
      <c r="C1178" s="44" t="s">
        <v>6505</v>
      </c>
      <c r="D1178" s="43" t="s">
        <v>2839</v>
      </c>
      <c r="F1178" s="43" t="s">
        <v>6506</v>
      </c>
      <c r="G1178" s="43">
        <v>364405</v>
      </c>
      <c r="H1178" s="43" t="s">
        <v>6507</v>
      </c>
      <c r="I1178" s="43" t="s">
        <v>6508</v>
      </c>
      <c r="J1178" s="43" t="s">
        <v>2430</v>
      </c>
      <c r="K1178" s="43" t="s">
        <v>6509</v>
      </c>
    </row>
    <row r="1179" spans="3:11" ht="15" customHeight="1" x14ac:dyDescent="0.25">
      <c r="C1179" s="44" t="s">
        <v>6510</v>
      </c>
      <c r="D1179" s="43" t="s">
        <v>2882</v>
      </c>
      <c r="F1179" s="43" t="s">
        <v>6511</v>
      </c>
      <c r="G1179" s="43">
        <v>296787</v>
      </c>
      <c r="H1179" s="43" t="s">
        <v>6512</v>
      </c>
      <c r="I1179" s="43" t="s">
        <v>6513</v>
      </c>
      <c r="J1179" s="43" t="s">
        <v>6514</v>
      </c>
      <c r="K1179" s="43" t="s">
        <v>6515</v>
      </c>
    </row>
    <row r="1180" spans="3:11" ht="15" customHeight="1" x14ac:dyDescent="0.25">
      <c r="C1180" s="44" t="s">
        <v>6516</v>
      </c>
      <c r="D1180" s="43" t="s">
        <v>2998</v>
      </c>
      <c r="F1180" s="43" t="s">
        <v>6517</v>
      </c>
      <c r="G1180" s="43">
        <v>78973</v>
      </c>
      <c r="H1180" s="43" t="s">
        <v>6518</v>
      </c>
      <c r="I1180" s="43" t="s">
        <v>4700</v>
      </c>
      <c r="J1180" s="43" t="s">
        <v>2441</v>
      </c>
      <c r="K1180" s="43" t="s">
        <v>6519</v>
      </c>
    </row>
    <row r="1181" spans="3:11" ht="15" customHeight="1" x14ac:dyDescent="0.25">
      <c r="C1181" s="44" t="s">
        <v>6520</v>
      </c>
      <c r="D1181" s="43" t="s">
        <v>3004</v>
      </c>
      <c r="F1181" s="43" t="s">
        <v>6521</v>
      </c>
      <c r="G1181" s="43">
        <v>310552</v>
      </c>
      <c r="H1181" s="43" t="s">
        <v>6522</v>
      </c>
      <c r="I1181" s="43" t="s">
        <v>4123</v>
      </c>
      <c r="J1181" s="43" t="s">
        <v>2451</v>
      </c>
      <c r="K1181" s="43" t="s">
        <v>6523</v>
      </c>
    </row>
    <row r="1182" spans="3:11" ht="15" customHeight="1" x14ac:dyDescent="0.25">
      <c r="C1182" s="44" t="s">
        <v>6524</v>
      </c>
      <c r="D1182" s="43" t="s">
        <v>3026</v>
      </c>
      <c r="F1182" s="43" t="s">
        <v>6525</v>
      </c>
      <c r="G1182" s="43">
        <v>89803</v>
      </c>
      <c r="H1182" s="43" t="s">
        <v>6526</v>
      </c>
      <c r="I1182" s="43" t="s">
        <v>4655</v>
      </c>
      <c r="J1182" s="43" t="s">
        <v>2455</v>
      </c>
      <c r="K1182" s="43" t="s">
        <v>6527</v>
      </c>
    </row>
    <row r="1183" spans="3:11" ht="15" customHeight="1" x14ac:dyDescent="0.25">
      <c r="C1183" s="44" t="s">
        <v>6528</v>
      </c>
      <c r="D1183" s="43" t="s">
        <v>3066</v>
      </c>
      <c r="F1183" s="43" t="s">
        <v>6529</v>
      </c>
      <c r="G1183" s="43">
        <v>309377</v>
      </c>
      <c r="H1183" s="43" t="s">
        <v>6530</v>
      </c>
      <c r="I1183" s="43" t="s">
        <v>4130</v>
      </c>
      <c r="J1183" s="43" t="s">
        <v>2459</v>
      </c>
      <c r="K1183" s="43" t="s">
        <v>6531</v>
      </c>
    </row>
    <row r="1184" spans="3:11" ht="15" customHeight="1" x14ac:dyDescent="0.25">
      <c r="C1184" s="44" t="s">
        <v>6532</v>
      </c>
      <c r="D1184" s="43" t="s">
        <v>3143</v>
      </c>
      <c r="F1184" s="43" t="s">
        <v>6533</v>
      </c>
      <c r="G1184" s="43">
        <v>78974</v>
      </c>
      <c r="H1184" s="43" t="s">
        <v>6534</v>
      </c>
      <c r="I1184" s="43" t="s">
        <v>6535</v>
      </c>
      <c r="J1184" s="43" t="s">
        <v>6536</v>
      </c>
      <c r="K1184" s="43" t="s">
        <v>6537</v>
      </c>
    </row>
    <row r="1185" spans="3:11" ht="15" customHeight="1" x14ac:dyDescent="0.25">
      <c r="C1185" s="44" t="s">
        <v>6538</v>
      </c>
      <c r="D1185" s="43" t="s">
        <v>3233</v>
      </c>
      <c r="F1185" s="43" t="s">
        <v>6539</v>
      </c>
      <c r="G1185" s="43">
        <v>294790</v>
      </c>
      <c r="H1185" s="43" t="s">
        <v>6540</v>
      </c>
      <c r="I1185" s="43" t="s">
        <v>6541</v>
      </c>
      <c r="J1185" s="43" t="s">
        <v>6542</v>
      </c>
      <c r="K1185" s="43" t="s">
        <v>6543</v>
      </c>
    </row>
    <row r="1186" spans="3:11" ht="15" customHeight="1" x14ac:dyDescent="0.25">
      <c r="C1186" s="44" t="s">
        <v>6544</v>
      </c>
      <c r="D1186" s="43" t="s">
        <v>3289</v>
      </c>
      <c r="F1186" s="43" t="s">
        <v>6545</v>
      </c>
      <c r="G1186" s="43">
        <v>24898</v>
      </c>
      <c r="H1186" s="43" t="s">
        <v>6546</v>
      </c>
      <c r="I1186" s="43" t="s">
        <v>6547</v>
      </c>
      <c r="J1186" s="43" t="s">
        <v>6548</v>
      </c>
      <c r="K1186" s="43" t="s">
        <v>6549</v>
      </c>
    </row>
    <row r="1187" spans="3:11" ht="15" customHeight="1" x14ac:dyDescent="0.25">
      <c r="C1187" s="44" t="s">
        <v>6550</v>
      </c>
      <c r="D1187" s="43" t="s">
        <v>3343</v>
      </c>
      <c r="F1187" s="43" t="s">
        <v>6551</v>
      </c>
      <c r="G1187" s="43">
        <v>25671</v>
      </c>
      <c r="H1187" s="43" t="s">
        <v>6552</v>
      </c>
      <c r="I1187" s="43" t="s">
        <v>4729</v>
      </c>
      <c r="J1187" s="43" t="s">
        <v>2469</v>
      </c>
      <c r="K1187" s="43" t="s">
        <v>6553</v>
      </c>
    </row>
    <row r="1188" spans="3:11" ht="15" customHeight="1" x14ac:dyDescent="0.25">
      <c r="C1188" s="44" t="s">
        <v>6554</v>
      </c>
      <c r="D1188" s="43" t="s">
        <v>3567</v>
      </c>
      <c r="F1188" s="43" t="s">
        <v>6555</v>
      </c>
      <c r="G1188" s="43">
        <v>29357</v>
      </c>
      <c r="H1188" s="43" t="s">
        <v>6556</v>
      </c>
      <c r="I1188" s="43" t="s">
        <v>4735</v>
      </c>
      <c r="J1188" s="43" t="s">
        <v>2473</v>
      </c>
      <c r="K1188" s="43" t="s">
        <v>6557</v>
      </c>
    </row>
    <row r="1189" spans="3:11" ht="15" customHeight="1" x14ac:dyDescent="0.25">
      <c r="C1189" s="44" t="s">
        <v>6558</v>
      </c>
      <c r="D1189" s="43" t="s">
        <v>3609</v>
      </c>
      <c r="F1189" s="43" t="s">
        <v>6559</v>
      </c>
      <c r="G1189" s="43">
        <v>25631</v>
      </c>
      <c r="H1189" s="43" t="s">
        <v>6560</v>
      </c>
      <c r="I1189" s="43" t="s">
        <v>4741</v>
      </c>
      <c r="J1189" s="43" t="s">
        <v>2477</v>
      </c>
      <c r="K1189" s="43" t="s">
        <v>6561</v>
      </c>
    </row>
    <row r="1190" spans="3:11" ht="15" customHeight="1" x14ac:dyDescent="0.25">
      <c r="C1190" s="44" t="s">
        <v>6562</v>
      </c>
      <c r="D1190" s="43" t="s">
        <v>3833</v>
      </c>
      <c r="F1190" s="43" t="s">
        <v>6563</v>
      </c>
      <c r="G1190" s="43">
        <v>367100</v>
      </c>
      <c r="H1190" s="43" t="s">
        <v>6564</v>
      </c>
      <c r="I1190" s="43" t="s">
        <v>4753</v>
      </c>
      <c r="J1190" s="43" t="s">
        <v>2485</v>
      </c>
      <c r="K1190" s="43" t="s">
        <v>6565</v>
      </c>
    </row>
    <row r="1191" spans="3:11" ht="15" customHeight="1" x14ac:dyDescent="0.25">
      <c r="C1191" s="44" t="s">
        <v>6566</v>
      </c>
      <c r="D1191" s="43" t="s">
        <v>3924</v>
      </c>
      <c r="F1191" s="43" t="s">
        <v>6567</v>
      </c>
      <c r="G1191" s="43">
        <v>81516</v>
      </c>
      <c r="H1191" s="43" t="s">
        <v>6568</v>
      </c>
      <c r="I1191" s="43" t="s">
        <v>6569</v>
      </c>
      <c r="J1191" s="43" t="s">
        <v>6570</v>
      </c>
      <c r="K1191" s="43" t="s">
        <v>6571</v>
      </c>
    </row>
    <row r="1192" spans="3:11" ht="15" customHeight="1" x14ac:dyDescent="0.25">
      <c r="C1192" s="44" t="s">
        <v>6572</v>
      </c>
      <c r="D1192" s="43" t="s">
        <v>3937</v>
      </c>
      <c r="F1192" s="43" t="s">
        <v>6573</v>
      </c>
      <c r="G1192" s="43">
        <v>363469</v>
      </c>
      <c r="H1192" s="43" t="s">
        <v>6574</v>
      </c>
      <c r="I1192" s="43" t="s">
        <v>4759</v>
      </c>
      <c r="J1192" s="43" t="s">
        <v>2489</v>
      </c>
      <c r="K1192" s="43" t="s">
        <v>6575</v>
      </c>
    </row>
    <row r="1193" spans="3:11" ht="15" customHeight="1" x14ac:dyDescent="0.25">
      <c r="C1193" s="44" t="s">
        <v>6576</v>
      </c>
      <c r="D1193" s="43" t="s">
        <v>4191</v>
      </c>
      <c r="F1193" s="43" t="s">
        <v>6577</v>
      </c>
      <c r="G1193" s="43">
        <v>116490</v>
      </c>
      <c r="H1193" s="43" t="s">
        <v>6578</v>
      </c>
      <c r="I1193" s="43" t="s">
        <v>6579</v>
      </c>
      <c r="J1193" s="43" t="s">
        <v>6580</v>
      </c>
      <c r="K1193" s="43" t="s">
        <v>6581</v>
      </c>
    </row>
    <row r="1194" spans="3:11" ht="15" customHeight="1" x14ac:dyDescent="0.25">
      <c r="C1194" s="44" t="s">
        <v>6582</v>
      </c>
      <c r="D1194" s="43" t="s">
        <v>4498</v>
      </c>
      <c r="F1194" s="43" t="s">
        <v>6583</v>
      </c>
      <c r="G1194" s="43">
        <v>500695</v>
      </c>
      <c r="H1194" s="43" t="s">
        <v>6584</v>
      </c>
      <c r="I1194" s="43" t="s">
        <v>4770</v>
      </c>
      <c r="J1194" s="43" t="s">
        <v>2496</v>
      </c>
      <c r="K1194" s="43" t="s">
        <v>6585</v>
      </c>
    </row>
    <row r="1195" spans="3:11" ht="15" customHeight="1" x14ac:dyDescent="0.25">
      <c r="C1195" s="44" t="s">
        <v>6586</v>
      </c>
      <c r="D1195" s="43" t="s">
        <v>4570</v>
      </c>
      <c r="F1195" s="43" t="s">
        <v>6587</v>
      </c>
      <c r="G1195" s="43">
        <v>252971</v>
      </c>
      <c r="H1195" s="43" t="s">
        <v>6588</v>
      </c>
      <c r="I1195" s="43" t="s">
        <v>4282</v>
      </c>
      <c r="J1195" s="43" t="s">
        <v>2503</v>
      </c>
      <c r="K1195" s="43" t="s">
        <v>6589</v>
      </c>
    </row>
    <row r="1196" spans="3:11" ht="15" customHeight="1" x14ac:dyDescent="0.25">
      <c r="C1196" s="44" t="s">
        <v>6590</v>
      </c>
      <c r="D1196" s="43" t="s">
        <v>4806</v>
      </c>
      <c r="F1196" s="43" t="s">
        <v>6591</v>
      </c>
      <c r="G1196" s="43">
        <v>84607</v>
      </c>
      <c r="H1196" s="43" t="s">
        <v>6592</v>
      </c>
      <c r="I1196" s="43" t="s">
        <v>4778</v>
      </c>
      <c r="J1196" s="43" t="s">
        <v>2509</v>
      </c>
      <c r="K1196" s="43" t="s">
        <v>6593</v>
      </c>
    </row>
    <row r="1197" spans="3:11" ht="15" customHeight="1" x14ac:dyDescent="0.25">
      <c r="C1197" s="44" t="s">
        <v>6594</v>
      </c>
      <c r="D1197" s="43" t="s">
        <v>5022</v>
      </c>
      <c r="F1197" s="43" t="s">
        <v>6595</v>
      </c>
      <c r="G1197" s="43">
        <v>89829</v>
      </c>
      <c r="H1197" s="43" t="s">
        <v>6596</v>
      </c>
      <c r="I1197" s="43" t="s">
        <v>4783</v>
      </c>
      <c r="J1197" s="43" t="s">
        <v>2513</v>
      </c>
      <c r="K1197" s="43" t="s">
        <v>6597</v>
      </c>
    </row>
    <row r="1198" spans="3:11" ht="15" customHeight="1" x14ac:dyDescent="0.25">
      <c r="C1198" s="44" t="s">
        <v>6598</v>
      </c>
      <c r="D1198" s="43" t="s">
        <v>5058</v>
      </c>
      <c r="F1198" s="43" t="s">
        <v>6599</v>
      </c>
      <c r="G1198" s="43">
        <v>500616</v>
      </c>
      <c r="H1198" s="43" t="s">
        <v>6600</v>
      </c>
      <c r="I1198" s="43" t="s">
        <v>6601</v>
      </c>
      <c r="J1198" s="43" t="s">
        <v>6602</v>
      </c>
      <c r="K1198" s="43" t="s">
        <v>6603</v>
      </c>
    </row>
    <row r="1199" spans="3:11" ht="15" customHeight="1" x14ac:dyDescent="0.25">
      <c r="C1199" s="44" t="s">
        <v>6604</v>
      </c>
      <c r="D1199" s="43" t="s">
        <v>5109</v>
      </c>
      <c r="F1199" s="43" t="s">
        <v>6605</v>
      </c>
      <c r="G1199" s="43">
        <v>24786</v>
      </c>
      <c r="H1199" s="43" t="s">
        <v>6606</v>
      </c>
      <c r="I1199" s="43" t="s">
        <v>4788</v>
      </c>
      <c r="J1199" s="43" t="s">
        <v>2518</v>
      </c>
      <c r="K1199" s="43" t="s">
        <v>6607</v>
      </c>
    </row>
    <row r="1200" spans="3:11" ht="15" customHeight="1" x14ac:dyDescent="0.25">
      <c r="C1200" s="44" t="s">
        <v>6608</v>
      </c>
      <c r="D1200" s="43" t="s">
        <v>206</v>
      </c>
      <c r="F1200" s="43" t="s">
        <v>6609</v>
      </c>
      <c r="G1200" s="43">
        <v>29361</v>
      </c>
      <c r="H1200" s="43" t="s">
        <v>6610</v>
      </c>
      <c r="I1200" s="43" t="s">
        <v>6611</v>
      </c>
      <c r="J1200" s="43" t="s">
        <v>6612</v>
      </c>
      <c r="K1200" s="43" t="s">
        <v>6613</v>
      </c>
    </row>
    <row r="1201" spans="3:11" ht="15" customHeight="1" x14ac:dyDescent="0.25">
      <c r="C1201" s="44" t="s">
        <v>6614</v>
      </c>
      <c r="D1201" s="43" t="s">
        <v>207</v>
      </c>
      <c r="F1201" s="43" t="s">
        <v>6615</v>
      </c>
      <c r="G1201" s="43">
        <v>312936</v>
      </c>
      <c r="H1201" s="43" t="s">
        <v>6616</v>
      </c>
      <c r="I1201" s="43" t="s">
        <v>4802</v>
      </c>
      <c r="J1201" s="43" t="s">
        <v>2528</v>
      </c>
      <c r="K1201" s="43" t="s">
        <v>6617</v>
      </c>
    </row>
    <row r="1202" spans="3:11" ht="15" customHeight="1" x14ac:dyDescent="0.25">
      <c r="C1202" s="44" t="s">
        <v>6619</v>
      </c>
      <c r="D1202" s="43" t="s">
        <v>2862</v>
      </c>
      <c r="F1202" s="43" t="s">
        <v>6620</v>
      </c>
      <c r="G1202" s="43">
        <v>499593</v>
      </c>
      <c r="H1202" s="43" t="s">
        <v>6621</v>
      </c>
      <c r="I1202" s="43" t="s">
        <v>4810</v>
      </c>
      <c r="J1202" s="43" t="s">
        <v>2532</v>
      </c>
      <c r="K1202" s="43" t="s">
        <v>6622</v>
      </c>
    </row>
    <row r="1203" spans="3:11" ht="15" customHeight="1" x14ac:dyDescent="0.25">
      <c r="C1203" s="44" t="s">
        <v>6623</v>
      </c>
      <c r="D1203" s="43" t="s">
        <v>2888</v>
      </c>
      <c r="F1203" s="43" t="s">
        <v>6624</v>
      </c>
      <c r="G1203" s="45">
        <v>24790</v>
      </c>
      <c r="H1203" s="45" t="s">
        <v>6625</v>
      </c>
      <c r="I1203" s="45" t="s">
        <v>4816</v>
      </c>
      <c r="J1203" s="45" t="s">
        <v>6626</v>
      </c>
      <c r="K1203" s="45">
        <v>0</v>
      </c>
    </row>
    <row r="1204" spans="3:11" ht="15" customHeight="1" x14ac:dyDescent="0.25">
      <c r="C1204" s="44" t="s">
        <v>6627</v>
      </c>
      <c r="D1204" s="43" t="s">
        <v>2893</v>
      </c>
      <c r="F1204" s="43" t="s">
        <v>6628</v>
      </c>
      <c r="G1204" s="43">
        <v>361840</v>
      </c>
      <c r="H1204" s="43" t="s">
        <v>6629</v>
      </c>
      <c r="I1204" s="43" t="s">
        <v>4791</v>
      </c>
      <c r="J1204" s="43" t="s">
        <v>4822</v>
      </c>
      <c r="K1204" s="43" t="s">
        <v>6630</v>
      </c>
    </row>
    <row r="1205" spans="3:11" ht="15" customHeight="1" x14ac:dyDescent="0.25">
      <c r="C1205" s="44" t="s">
        <v>6631</v>
      </c>
      <c r="D1205" s="43" t="s">
        <v>2937</v>
      </c>
      <c r="F1205" s="43" t="s">
        <v>6632</v>
      </c>
      <c r="G1205" s="43">
        <v>25124</v>
      </c>
      <c r="H1205" s="43" t="s">
        <v>6633</v>
      </c>
      <c r="I1205" s="43" t="s">
        <v>4827</v>
      </c>
      <c r="J1205" s="43" t="s">
        <v>4828</v>
      </c>
      <c r="K1205" s="43" t="s">
        <v>6634</v>
      </c>
    </row>
    <row r="1206" spans="3:11" ht="15" customHeight="1" x14ac:dyDescent="0.25">
      <c r="C1206" s="44" t="s">
        <v>6635</v>
      </c>
      <c r="D1206" s="43" t="s">
        <v>3205</v>
      </c>
      <c r="F1206" s="43" t="s">
        <v>6636</v>
      </c>
      <c r="G1206" s="43">
        <v>24918</v>
      </c>
      <c r="H1206" s="43" t="s">
        <v>6637</v>
      </c>
      <c r="I1206" s="43" t="s">
        <v>4839</v>
      </c>
      <c r="J1206" s="43" t="s">
        <v>2553</v>
      </c>
      <c r="K1206" s="43" t="s">
        <v>6638</v>
      </c>
    </row>
    <row r="1207" spans="3:11" ht="15" customHeight="1" x14ac:dyDescent="0.25">
      <c r="C1207" s="44" t="s">
        <v>6639</v>
      </c>
      <c r="D1207" s="43" t="s">
        <v>3355</v>
      </c>
      <c r="F1207" s="43" t="s">
        <v>6640</v>
      </c>
      <c r="G1207" s="43">
        <v>301442</v>
      </c>
      <c r="H1207" s="43" t="s">
        <v>6641</v>
      </c>
      <c r="I1207" s="43" t="s">
        <v>6642</v>
      </c>
      <c r="J1207" s="43" t="s">
        <v>6643</v>
      </c>
      <c r="K1207" s="43" t="s">
        <v>6644</v>
      </c>
    </row>
    <row r="1208" spans="3:11" ht="15" customHeight="1" x14ac:dyDescent="0.25">
      <c r="C1208" s="44" t="s">
        <v>6645</v>
      </c>
      <c r="D1208" s="43" t="s">
        <v>3555</v>
      </c>
      <c r="F1208" s="43" t="s">
        <v>6646</v>
      </c>
      <c r="G1208" s="43">
        <v>295446</v>
      </c>
      <c r="H1208" s="43" t="s">
        <v>6647</v>
      </c>
      <c r="I1208" s="43" t="s">
        <v>4849</v>
      </c>
      <c r="J1208" s="43" t="s">
        <v>4850</v>
      </c>
      <c r="K1208" s="43" t="s">
        <v>6648</v>
      </c>
    </row>
    <row r="1209" spans="3:11" ht="15" customHeight="1" x14ac:dyDescent="0.25">
      <c r="C1209" s="44" t="s">
        <v>6649</v>
      </c>
      <c r="D1209" s="43" t="s">
        <v>3561</v>
      </c>
      <c r="F1209" s="43" t="s">
        <v>6650</v>
      </c>
      <c r="G1209" s="43">
        <v>299827</v>
      </c>
      <c r="H1209" s="43" t="s">
        <v>6651</v>
      </c>
      <c r="I1209" s="43" t="s">
        <v>4855</v>
      </c>
      <c r="J1209" s="43" t="s">
        <v>2564</v>
      </c>
      <c r="K1209" s="43" t="s">
        <v>6652</v>
      </c>
    </row>
    <row r="1210" spans="3:11" ht="15" customHeight="1" x14ac:dyDescent="0.25">
      <c r="C1210" s="44" t="s">
        <v>6653</v>
      </c>
      <c r="D1210" s="43" t="s">
        <v>3604</v>
      </c>
      <c r="F1210" s="43" t="s">
        <v>6654</v>
      </c>
      <c r="G1210" s="43">
        <v>303496</v>
      </c>
      <c r="H1210" s="43" t="s">
        <v>6655</v>
      </c>
      <c r="I1210" s="43" t="s">
        <v>4860</v>
      </c>
      <c r="J1210" s="43" t="s">
        <v>2568</v>
      </c>
      <c r="K1210" s="43" t="s">
        <v>6656</v>
      </c>
    </row>
    <row r="1211" spans="3:11" ht="15" customHeight="1" x14ac:dyDescent="0.25">
      <c r="C1211" s="44" t="s">
        <v>6657</v>
      </c>
      <c r="D1211" s="43" t="s">
        <v>3675</v>
      </c>
      <c r="F1211" s="43" t="s">
        <v>6658</v>
      </c>
      <c r="G1211" s="43">
        <v>252856</v>
      </c>
      <c r="H1211" s="43" t="s">
        <v>6659</v>
      </c>
      <c r="I1211" s="43" t="s">
        <v>4423</v>
      </c>
      <c r="J1211" s="43" t="s">
        <v>2572</v>
      </c>
      <c r="K1211" s="43" t="s">
        <v>6660</v>
      </c>
    </row>
    <row r="1212" spans="3:11" ht="15" customHeight="1" x14ac:dyDescent="0.25">
      <c r="C1212" s="44" t="s">
        <v>6661</v>
      </c>
      <c r="D1212" s="43" t="s">
        <v>3969</v>
      </c>
      <c r="F1212" s="43" t="s">
        <v>6662</v>
      </c>
      <c r="G1212" s="43">
        <v>301965</v>
      </c>
      <c r="H1212" s="43" t="s">
        <v>6663</v>
      </c>
      <c r="I1212" s="43" t="s">
        <v>4868</v>
      </c>
      <c r="J1212" s="43" t="s">
        <v>2576</v>
      </c>
      <c r="K1212" s="43" t="s">
        <v>6664</v>
      </c>
    </row>
    <row r="1213" spans="3:11" ht="15" customHeight="1" x14ac:dyDescent="0.25">
      <c r="C1213" s="44" t="s">
        <v>6665</v>
      </c>
      <c r="D1213" s="43" t="s">
        <v>4028</v>
      </c>
      <c r="F1213" s="43" t="s">
        <v>6666</v>
      </c>
      <c r="G1213" s="43">
        <v>83474</v>
      </c>
      <c r="H1213" s="43" t="s">
        <v>6667</v>
      </c>
      <c r="I1213" s="43" t="s">
        <v>4873</v>
      </c>
      <c r="J1213" s="43" t="s">
        <v>2580</v>
      </c>
      <c r="K1213" s="43" t="s">
        <v>6668</v>
      </c>
    </row>
    <row r="1214" spans="3:11" ht="15" customHeight="1" x14ac:dyDescent="0.25">
      <c r="C1214" s="44" t="s">
        <v>6669</v>
      </c>
      <c r="D1214" s="43" t="s">
        <v>4050</v>
      </c>
      <c r="F1214" s="43" t="s">
        <v>6670</v>
      </c>
      <c r="G1214" s="43">
        <v>59086</v>
      </c>
      <c r="H1214" s="43" t="s">
        <v>6671</v>
      </c>
      <c r="I1214" s="43" t="s">
        <v>4430</v>
      </c>
      <c r="J1214" s="43" t="s">
        <v>2584</v>
      </c>
      <c r="K1214" s="43" t="s">
        <v>6672</v>
      </c>
    </row>
    <row r="1215" spans="3:11" ht="15" customHeight="1" x14ac:dyDescent="0.25">
      <c r="C1215" s="44" t="s">
        <v>6673</v>
      </c>
      <c r="D1215" s="43" t="s">
        <v>4150</v>
      </c>
      <c r="F1215" s="43" t="s">
        <v>6674</v>
      </c>
      <c r="G1215" s="43">
        <v>81809</v>
      </c>
      <c r="H1215" s="43" t="s">
        <v>6675</v>
      </c>
      <c r="I1215" s="43" t="s">
        <v>4881</v>
      </c>
      <c r="J1215" s="43" t="s">
        <v>2588</v>
      </c>
      <c r="K1215" s="43" t="s">
        <v>6676</v>
      </c>
    </row>
    <row r="1216" spans="3:11" ht="15" customHeight="1" x14ac:dyDescent="0.25">
      <c r="C1216" s="44" t="s">
        <v>6677</v>
      </c>
      <c r="D1216" s="43" t="s">
        <v>4324</v>
      </c>
      <c r="F1216" s="43" t="s">
        <v>6678</v>
      </c>
      <c r="G1216" s="43">
        <v>25717</v>
      </c>
      <c r="H1216" s="43" t="s">
        <v>6679</v>
      </c>
      <c r="I1216" s="43" t="s">
        <v>4886</v>
      </c>
      <c r="J1216" s="43" t="s">
        <v>2592</v>
      </c>
      <c r="K1216" s="43" t="s">
        <v>6680</v>
      </c>
    </row>
    <row r="1217" spans="3:11" ht="15" customHeight="1" x14ac:dyDescent="0.25">
      <c r="C1217" s="44" t="s">
        <v>6681</v>
      </c>
      <c r="D1217" s="43" t="s">
        <v>4268</v>
      </c>
      <c r="F1217" s="43" t="s">
        <v>6682</v>
      </c>
      <c r="G1217" s="43">
        <v>29591</v>
      </c>
      <c r="H1217" s="43" t="s">
        <v>6683</v>
      </c>
      <c r="I1217" s="43" t="s">
        <v>4891</v>
      </c>
      <c r="J1217" s="43" t="s">
        <v>2596</v>
      </c>
      <c r="K1217" s="43" t="s">
        <v>6684</v>
      </c>
    </row>
    <row r="1218" spans="3:11" ht="15" customHeight="1" x14ac:dyDescent="0.25">
      <c r="C1218" s="44" t="s">
        <v>6685</v>
      </c>
      <c r="D1218" s="43" t="s">
        <v>4659</v>
      </c>
      <c r="F1218" s="43" t="s">
        <v>6686</v>
      </c>
      <c r="G1218" s="43">
        <v>81810</v>
      </c>
      <c r="H1218" s="43" t="s">
        <v>6687</v>
      </c>
      <c r="I1218" s="43" t="s">
        <v>4897</v>
      </c>
      <c r="J1218" s="43" t="s">
        <v>4898</v>
      </c>
      <c r="K1218" s="43" t="s">
        <v>6688</v>
      </c>
    </row>
    <row r="1219" spans="3:11" ht="15" customHeight="1" x14ac:dyDescent="0.25">
      <c r="C1219" s="44" t="s">
        <v>6689</v>
      </c>
      <c r="D1219" s="43" t="s">
        <v>4664</v>
      </c>
      <c r="F1219" s="43" t="s">
        <v>6690</v>
      </c>
      <c r="G1219" s="43">
        <v>316742</v>
      </c>
      <c r="H1219" s="43" t="s">
        <v>6691</v>
      </c>
      <c r="I1219" s="43" t="s">
        <v>4903</v>
      </c>
      <c r="J1219" s="43" t="s">
        <v>2604</v>
      </c>
      <c r="K1219" s="43" t="s">
        <v>6692</v>
      </c>
    </row>
    <row r="1220" spans="3:11" ht="15" customHeight="1" x14ac:dyDescent="0.25">
      <c r="C1220" s="44" t="s">
        <v>6693</v>
      </c>
      <c r="D1220" s="43" t="s">
        <v>4759</v>
      </c>
      <c r="F1220" s="43" t="s">
        <v>6694</v>
      </c>
      <c r="G1220" s="43">
        <v>83580</v>
      </c>
      <c r="H1220" s="43" t="s">
        <v>6695</v>
      </c>
      <c r="I1220" s="43" t="s">
        <v>4908</v>
      </c>
      <c r="J1220" s="43" t="s">
        <v>2608</v>
      </c>
      <c r="K1220" s="43" t="s">
        <v>6696</v>
      </c>
    </row>
    <row r="1221" spans="3:11" ht="15" customHeight="1" x14ac:dyDescent="0.25">
      <c r="C1221" s="44" t="s">
        <v>6697</v>
      </c>
      <c r="D1221" s="43" t="s">
        <v>4795</v>
      </c>
      <c r="F1221" s="43" t="s">
        <v>6698</v>
      </c>
      <c r="G1221" s="43">
        <v>25358</v>
      </c>
      <c r="H1221" s="43" t="s">
        <v>6699</v>
      </c>
      <c r="I1221" s="43" t="s">
        <v>4138</v>
      </c>
      <c r="J1221" s="43" t="s">
        <v>2627</v>
      </c>
      <c r="K1221" s="43" t="s">
        <v>6700</v>
      </c>
    </row>
    <row r="1222" spans="3:11" ht="15" customHeight="1" x14ac:dyDescent="0.25">
      <c r="C1222" s="44" t="s">
        <v>6701</v>
      </c>
      <c r="D1222" s="43" t="s">
        <v>4868</v>
      </c>
      <c r="F1222" s="43" t="s">
        <v>6702</v>
      </c>
      <c r="G1222" s="43">
        <v>363228</v>
      </c>
      <c r="H1222" s="43" t="s">
        <v>6703</v>
      </c>
      <c r="I1222" s="43" t="s">
        <v>4146</v>
      </c>
      <c r="J1222" s="43" t="s">
        <v>2643</v>
      </c>
      <c r="K1222" s="43" t="s">
        <v>6704</v>
      </c>
    </row>
    <row r="1223" spans="3:11" ht="15" customHeight="1" x14ac:dyDescent="0.25">
      <c r="C1223" s="44" t="s">
        <v>6705</v>
      </c>
      <c r="D1223" s="43" t="s">
        <v>4873</v>
      </c>
      <c r="F1223" s="43" t="s">
        <v>6706</v>
      </c>
      <c r="G1223" s="43">
        <v>364420</v>
      </c>
      <c r="H1223" s="43" t="s">
        <v>6707</v>
      </c>
      <c r="I1223" s="43" t="s">
        <v>4921</v>
      </c>
      <c r="J1223" s="43" t="s">
        <v>4941</v>
      </c>
      <c r="K1223" s="43" t="s">
        <v>6708</v>
      </c>
    </row>
    <row r="1224" spans="3:11" ht="15" customHeight="1" x14ac:dyDescent="0.25">
      <c r="C1224" s="44" t="s">
        <v>6709</v>
      </c>
      <c r="D1224" s="43" t="s">
        <v>206</v>
      </c>
      <c r="F1224" s="43" t="s">
        <v>6710</v>
      </c>
      <c r="G1224" s="43">
        <v>316256</v>
      </c>
      <c r="H1224" s="43" t="s">
        <v>6711</v>
      </c>
      <c r="I1224" s="43" t="s">
        <v>4952</v>
      </c>
      <c r="J1224" s="43" t="s">
        <v>2657</v>
      </c>
      <c r="K1224" s="43" t="s">
        <v>6712</v>
      </c>
    </row>
    <row r="1225" spans="3:11" ht="15" customHeight="1" x14ac:dyDescent="0.25">
      <c r="C1225" s="44" t="s">
        <v>6713</v>
      </c>
      <c r="D1225" s="43" t="s">
        <v>207</v>
      </c>
      <c r="F1225" s="43" t="s">
        <v>6714</v>
      </c>
      <c r="G1225" s="43">
        <v>117516</v>
      </c>
      <c r="H1225" s="43" t="s">
        <v>6715</v>
      </c>
      <c r="I1225" s="43" t="s">
        <v>4962</v>
      </c>
      <c r="J1225" s="43" t="s">
        <v>2665</v>
      </c>
      <c r="K1225" s="43" t="s">
        <v>6716</v>
      </c>
    </row>
    <row r="1226" spans="3:11" ht="15" customHeight="1" x14ac:dyDescent="0.25">
      <c r="C1226" s="44" t="s">
        <v>6718</v>
      </c>
      <c r="D1226" s="43" t="s">
        <v>2809</v>
      </c>
      <c r="F1226" s="43" t="s">
        <v>6719</v>
      </c>
      <c r="G1226" s="43">
        <v>361677</v>
      </c>
      <c r="H1226" s="43" t="s">
        <v>6720</v>
      </c>
      <c r="I1226" s="43" t="s">
        <v>4967</v>
      </c>
      <c r="J1226" s="43" t="s">
        <v>2669</v>
      </c>
      <c r="K1226" s="43" t="s">
        <v>6721</v>
      </c>
    </row>
    <row r="1227" spans="3:11" ht="15" customHeight="1" x14ac:dyDescent="0.25">
      <c r="C1227" s="44" t="s">
        <v>6722</v>
      </c>
      <c r="D1227" s="43" t="s">
        <v>3066</v>
      </c>
      <c r="F1227" s="43" t="s">
        <v>6723</v>
      </c>
      <c r="G1227" s="43">
        <v>24842</v>
      </c>
      <c r="H1227" s="43" t="s">
        <v>6724</v>
      </c>
      <c r="I1227" s="43" t="s">
        <v>6725</v>
      </c>
      <c r="J1227" s="43" t="s">
        <v>2673</v>
      </c>
      <c r="K1227" s="43" t="s">
        <v>6726</v>
      </c>
    </row>
    <row r="1228" spans="3:11" ht="15" customHeight="1" x14ac:dyDescent="0.25">
      <c r="C1228" s="44" t="s">
        <v>6727</v>
      </c>
      <c r="D1228" s="43" t="s">
        <v>3216</v>
      </c>
      <c r="F1228" s="43" t="s">
        <v>6728</v>
      </c>
      <c r="G1228" s="43">
        <v>24851</v>
      </c>
      <c r="H1228" s="43" t="s">
        <v>6729</v>
      </c>
      <c r="I1228" s="43" t="s">
        <v>4927</v>
      </c>
      <c r="J1228" s="43" t="s">
        <v>4972</v>
      </c>
      <c r="K1228" s="43" t="s">
        <v>6730</v>
      </c>
    </row>
    <row r="1229" spans="3:11" ht="15" customHeight="1" x14ac:dyDescent="0.25">
      <c r="C1229" s="44" t="s">
        <v>6731</v>
      </c>
      <c r="D1229" s="43" t="s">
        <v>3239</v>
      </c>
      <c r="F1229" s="43" t="s">
        <v>6732</v>
      </c>
      <c r="G1229" s="43">
        <v>311786</v>
      </c>
      <c r="H1229" s="43" t="s">
        <v>6733</v>
      </c>
      <c r="I1229" s="43" t="s">
        <v>4976</v>
      </c>
      <c r="J1229" s="43" t="s">
        <v>4977</v>
      </c>
      <c r="K1229" s="43" t="s">
        <v>6734</v>
      </c>
    </row>
    <row r="1230" spans="3:11" ht="15" customHeight="1" x14ac:dyDescent="0.25">
      <c r="C1230" s="44" t="s">
        <v>6735</v>
      </c>
      <c r="D1230" s="43" t="s">
        <v>3333</v>
      </c>
      <c r="F1230" s="43" t="s">
        <v>6736</v>
      </c>
      <c r="G1230" s="43">
        <v>311245</v>
      </c>
      <c r="H1230" s="43" t="s">
        <v>6737</v>
      </c>
      <c r="I1230" s="43" t="s">
        <v>4982</v>
      </c>
      <c r="J1230" s="43" t="s">
        <v>4983</v>
      </c>
      <c r="K1230" s="43" t="s">
        <v>6738</v>
      </c>
    </row>
    <row r="1231" spans="3:11" ht="15" customHeight="1" x14ac:dyDescent="0.25">
      <c r="C1231" s="44" t="s">
        <v>6739</v>
      </c>
      <c r="D1231" s="43" t="s">
        <v>3338</v>
      </c>
      <c r="F1231" s="43" t="s">
        <v>6740</v>
      </c>
      <c r="G1231" s="43">
        <v>291171</v>
      </c>
      <c r="H1231" s="43" t="s">
        <v>6741</v>
      </c>
      <c r="I1231" s="43" t="s">
        <v>4988</v>
      </c>
      <c r="J1231" s="43" t="s">
        <v>4989</v>
      </c>
      <c r="K1231" s="43" t="s">
        <v>6742</v>
      </c>
    </row>
    <row r="1232" spans="3:11" ht="15" customHeight="1" x14ac:dyDescent="0.25">
      <c r="C1232" s="44" t="s">
        <v>6743</v>
      </c>
      <c r="D1232" s="43" t="s">
        <v>3370</v>
      </c>
      <c r="F1232" s="43" t="s">
        <v>6744</v>
      </c>
      <c r="G1232" s="43">
        <v>366602</v>
      </c>
      <c r="H1232" s="43" t="s">
        <v>6745</v>
      </c>
      <c r="I1232" s="43" t="s">
        <v>5008</v>
      </c>
      <c r="J1232" s="43" t="s">
        <v>2704</v>
      </c>
      <c r="K1232" s="43" t="s">
        <v>6746</v>
      </c>
    </row>
    <row r="1233" spans="3:11" ht="15" customHeight="1" x14ac:dyDescent="0.25">
      <c r="C1233" s="44" t="s">
        <v>6747</v>
      </c>
      <c r="D1233" s="43" t="s">
        <v>3376</v>
      </c>
      <c r="F1233" s="43" t="s">
        <v>6748</v>
      </c>
      <c r="G1233" s="43">
        <v>315265</v>
      </c>
      <c r="H1233" s="43" t="s">
        <v>6749</v>
      </c>
      <c r="I1233" s="43" t="s">
        <v>6750</v>
      </c>
      <c r="J1233" s="43" t="s">
        <v>6751</v>
      </c>
      <c r="K1233" s="43" t="s">
        <v>6752</v>
      </c>
    </row>
    <row r="1234" spans="3:11" ht="15" customHeight="1" x14ac:dyDescent="0.25">
      <c r="C1234" s="44" t="s">
        <v>6753</v>
      </c>
      <c r="D1234" s="43" t="s">
        <v>3429</v>
      </c>
      <c r="F1234" s="43" t="s">
        <v>6754</v>
      </c>
      <c r="G1234" s="43">
        <v>85489</v>
      </c>
      <c r="H1234" s="43" t="s">
        <v>6755</v>
      </c>
      <c r="I1234" s="43" t="s">
        <v>4003</v>
      </c>
      <c r="J1234" s="43" t="s">
        <v>5013</v>
      </c>
      <c r="K1234" s="43" t="s">
        <v>6756</v>
      </c>
    </row>
    <row r="1235" spans="3:11" ht="15" customHeight="1" x14ac:dyDescent="0.25">
      <c r="C1235" s="44" t="s">
        <v>6757</v>
      </c>
      <c r="D1235" s="43" t="s">
        <v>3643</v>
      </c>
      <c r="F1235" s="43" t="s">
        <v>6758</v>
      </c>
      <c r="G1235" s="43">
        <v>294331</v>
      </c>
      <c r="H1235" s="43" t="s">
        <v>6759</v>
      </c>
      <c r="I1235" s="43" t="s">
        <v>5022</v>
      </c>
      <c r="J1235" s="43" t="s">
        <v>6760</v>
      </c>
      <c r="K1235" s="43" t="s">
        <v>6761</v>
      </c>
    </row>
    <row r="1236" spans="3:11" ht="15" customHeight="1" x14ac:dyDescent="0.25">
      <c r="C1236" s="44" t="s">
        <v>6762</v>
      </c>
      <c r="D1236" s="43" t="s">
        <v>3648</v>
      </c>
      <c r="F1236" s="43" t="s">
        <v>6763</v>
      </c>
      <c r="G1236" s="43">
        <v>116725</v>
      </c>
      <c r="H1236" s="43" t="s">
        <v>6764</v>
      </c>
      <c r="I1236" s="43" t="s">
        <v>5027</v>
      </c>
      <c r="J1236" s="43" t="s">
        <v>6765</v>
      </c>
      <c r="K1236" s="43" t="s">
        <v>6766</v>
      </c>
    </row>
    <row r="1237" spans="3:11" ht="15" customHeight="1" x14ac:dyDescent="0.25">
      <c r="C1237" s="44" t="s">
        <v>6767</v>
      </c>
      <c r="D1237" s="43" t="s">
        <v>3977</v>
      </c>
      <c r="F1237" s="43" t="s">
        <v>6768</v>
      </c>
      <c r="G1237" s="43">
        <v>296390</v>
      </c>
      <c r="H1237" s="43" t="s">
        <v>6769</v>
      </c>
      <c r="I1237" s="43" t="s">
        <v>5032</v>
      </c>
      <c r="J1237" s="43" t="s">
        <v>2723</v>
      </c>
      <c r="K1237" s="43" t="s">
        <v>6770</v>
      </c>
    </row>
    <row r="1238" spans="3:11" ht="15" customHeight="1" x14ac:dyDescent="0.25">
      <c r="C1238" s="44" t="s">
        <v>6771</v>
      </c>
      <c r="D1238" s="43" t="s">
        <v>4000</v>
      </c>
      <c r="F1238" s="43" t="s">
        <v>6772</v>
      </c>
      <c r="G1238" s="43">
        <v>29545</v>
      </c>
      <c r="H1238" s="43" t="s">
        <v>6773</v>
      </c>
      <c r="I1238" s="43" t="s">
        <v>4672</v>
      </c>
      <c r="J1238" s="43" t="s">
        <v>2728</v>
      </c>
      <c r="K1238" s="43" t="s">
        <v>6774</v>
      </c>
    </row>
    <row r="1239" spans="3:11" ht="15" customHeight="1" x14ac:dyDescent="0.25">
      <c r="C1239" s="44" t="s">
        <v>6775</v>
      </c>
      <c r="D1239" s="43" t="s">
        <v>4045</v>
      </c>
      <c r="F1239" s="43" t="s">
        <v>6776</v>
      </c>
      <c r="G1239" s="43">
        <v>29151</v>
      </c>
      <c r="H1239" s="43" t="s">
        <v>6777</v>
      </c>
      <c r="I1239" s="43" t="s">
        <v>6778</v>
      </c>
      <c r="J1239" s="43" t="s">
        <v>6779</v>
      </c>
      <c r="K1239" s="43" t="s">
        <v>6780</v>
      </c>
    </row>
    <row r="1240" spans="3:11" ht="15" customHeight="1" x14ac:dyDescent="0.25">
      <c r="C1240" s="44" t="s">
        <v>6781</v>
      </c>
      <c r="D1240" s="43" t="s">
        <v>4114</v>
      </c>
      <c r="F1240" s="43" t="s">
        <v>6782</v>
      </c>
      <c r="G1240" s="43">
        <v>304577</v>
      </c>
      <c r="H1240" s="43" t="s">
        <v>6783</v>
      </c>
      <c r="I1240" s="43" t="s">
        <v>5041</v>
      </c>
      <c r="J1240" s="43" t="s">
        <v>2732</v>
      </c>
      <c r="K1240" s="43" t="s">
        <v>6784</v>
      </c>
    </row>
    <row r="1241" spans="3:11" ht="15" customHeight="1" x14ac:dyDescent="0.25">
      <c r="C1241" s="44" t="s">
        <v>6785</v>
      </c>
      <c r="D1241" s="43" t="s">
        <v>4243</v>
      </c>
      <c r="F1241" s="43" t="s">
        <v>6786</v>
      </c>
      <c r="G1241" s="43">
        <v>24874</v>
      </c>
      <c r="H1241" s="43" t="s">
        <v>6787</v>
      </c>
      <c r="I1241" s="43" t="s">
        <v>5053</v>
      </c>
      <c r="J1241" s="43" t="s">
        <v>2737</v>
      </c>
      <c r="K1241" s="43" t="s">
        <v>6788</v>
      </c>
    </row>
    <row r="1242" spans="3:11" ht="15" customHeight="1" x14ac:dyDescent="0.25">
      <c r="C1242" s="44" t="s">
        <v>6789</v>
      </c>
      <c r="D1242" s="43" t="s">
        <v>4249</v>
      </c>
      <c r="F1242" s="43" t="s">
        <v>6790</v>
      </c>
      <c r="G1242" s="43">
        <v>114557</v>
      </c>
      <c r="H1242" s="43" t="s">
        <v>6791</v>
      </c>
      <c r="I1242" s="43" t="s">
        <v>4680</v>
      </c>
      <c r="J1242" s="43" t="s">
        <v>5064</v>
      </c>
      <c r="K1242" s="43" t="s">
        <v>6792</v>
      </c>
    </row>
    <row r="1243" spans="3:11" ht="15" customHeight="1" x14ac:dyDescent="0.25">
      <c r="C1243" s="44" t="s">
        <v>6793</v>
      </c>
      <c r="D1243" s="43" t="s">
        <v>4264</v>
      </c>
      <c r="F1243" s="43" t="s">
        <v>6794</v>
      </c>
      <c r="G1243" s="43">
        <v>24881</v>
      </c>
      <c r="H1243" s="43" t="s">
        <v>6795</v>
      </c>
      <c r="I1243" s="43" t="s">
        <v>5068</v>
      </c>
      <c r="J1243" s="43" t="s">
        <v>2746</v>
      </c>
      <c r="K1243" s="43" t="s">
        <v>6796</v>
      </c>
    </row>
    <row r="1244" spans="3:11" ht="15" customHeight="1" x14ac:dyDescent="0.25">
      <c r="C1244" s="44" t="s">
        <v>6797</v>
      </c>
      <c r="D1244" s="43" t="s">
        <v>4299</v>
      </c>
      <c r="F1244" s="43" t="s">
        <v>6798</v>
      </c>
      <c r="G1244" s="43">
        <v>316527</v>
      </c>
      <c r="H1244" s="43" t="s">
        <v>6799</v>
      </c>
      <c r="I1244" s="43" t="s">
        <v>5075</v>
      </c>
      <c r="J1244" s="43" t="s">
        <v>2750</v>
      </c>
      <c r="K1244" s="43" t="s">
        <v>6800</v>
      </c>
    </row>
    <row r="1245" spans="3:11" ht="15" customHeight="1" x14ac:dyDescent="0.25">
      <c r="C1245" s="44" t="s">
        <v>6801</v>
      </c>
      <c r="D1245" s="43" t="s">
        <v>4518</v>
      </c>
      <c r="F1245" s="43" t="s">
        <v>6802</v>
      </c>
      <c r="G1245" s="43">
        <v>315294</v>
      </c>
      <c r="H1245" s="43" t="s">
        <v>6803</v>
      </c>
      <c r="I1245" s="43" t="s">
        <v>5081</v>
      </c>
      <c r="J1245" s="43" t="s">
        <v>2754</v>
      </c>
      <c r="K1245" s="43" t="s">
        <v>6804</v>
      </c>
    </row>
    <row r="1246" spans="3:11" ht="15" customHeight="1" x14ac:dyDescent="0.25">
      <c r="C1246" s="44" t="s">
        <v>6805</v>
      </c>
      <c r="D1246" s="43" t="s">
        <v>4609</v>
      </c>
      <c r="F1246" s="43" t="s">
        <v>6806</v>
      </c>
      <c r="G1246" s="43">
        <v>64566</v>
      </c>
      <c r="H1246" s="43" t="s">
        <v>6807</v>
      </c>
      <c r="I1246" s="43" t="s">
        <v>5087</v>
      </c>
      <c r="J1246" s="43" t="s">
        <v>2758</v>
      </c>
      <c r="K1246" s="43" t="s">
        <v>6808</v>
      </c>
    </row>
    <row r="1247" spans="3:11" ht="15" customHeight="1" x14ac:dyDescent="0.25">
      <c r="C1247" s="44" t="s">
        <v>6809</v>
      </c>
      <c r="D1247" s="43" t="s">
        <v>4770</v>
      </c>
      <c r="F1247" s="43" t="s">
        <v>6810</v>
      </c>
      <c r="G1247" s="43">
        <v>316526</v>
      </c>
      <c r="H1247" s="43" t="s">
        <v>6811</v>
      </c>
      <c r="I1247" s="43" t="s">
        <v>5093</v>
      </c>
      <c r="J1247" s="43" t="s">
        <v>2762</v>
      </c>
      <c r="K1247" s="43" t="s">
        <v>6812</v>
      </c>
    </row>
    <row r="1248" spans="3:11" ht="15" customHeight="1" x14ac:dyDescent="0.25">
      <c r="C1248" s="44" t="s">
        <v>6813</v>
      </c>
      <c r="D1248" s="43" t="s">
        <v>206</v>
      </c>
      <c r="F1248" s="43" t="s">
        <v>6814</v>
      </c>
      <c r="G1248" s="43">
        <v>287357</v>
      </c>
      <c r="H1248" s="43" t="s">
        <v>6815</v>
      </c>
      <c r="I1248" s="43" t="s">
        <v>5099</v>
      </c>
      <c r="J1248" s="43" t="s">
        <v>2766</v>
      </c>
      <c r="K1248" s="43" t="s">
        <v>6816</v>
      </c>
    </row>
    <row r="1249" spans="3:11" ht="15" customHeight="1" x14ac:dyDescent="0.25">
      <c r="C1249" s="44" t="s">
        <v>6817</v>
      </c>
      <c r="D1249" s="43" t="s">
        <v>207</v>
      </c>
      <c r="F1249" s="43" t="s">
        <v>6818</v>
      </c>
      <c r="G1249" s="43">
        <v>24883</v>
      </c>
      <c r="H1249" s="43" t="s">
        <v>6819</v>
      </c>
      <c r="I1249" s="43" t="s">
        <v>4290</v>
      </c>
      <c r="J1249" s="43" t="s">
        <v>2770</v>
      </c>
      <c r="K1249" s="43" t="s">
        <v>6820</v>
      </c>
    </row>
    <row r="1250" spans="3:11" ht="15" customHeight="1" x14ac:dyDescent="0.25">
      <c r="C1250" s="44" t="s">
        <v>6822</v>
      </c>
      <c r="D1250" s="43" t="s">
        <v>3110</v>
      </c>
      <c r="F1250" s="43" t="s">
        <v>6823</v>
      </c>
      <c r="G1250" s="43">
        <v>312560</v>
      </c>
      <c r="H1250" s="43" t="s">
        <v>6824</v>
      </c>
      <c r="I1250" s="43" t="s">
        <v>5109</v>
      </c>
      <c r="J1250" s="43" t="s">
        <v>2774</v>
      </c>
      <c r="K1250" s="43" t="s">
        <v>6825</v>
      </c>
    </row>
    <row r="1251" spans="3:11" ht="15" customHeight="1" x14ac:dyDescent="0.25">
      <c r="C1251" s="44" t="s">
        <v>6826</v>
      </c>
      <c r="D1251" s="43" t="s">
        <v>3255</v>
      </c>
      <c r="F1251" s="43" t="s">
        <v>6827</v>
      </c>
      <c r="G1251" s="43">
        <v>84495</v>
      </c>
      <c r="H1251" s="43" t="s">
        <v>6828</v>
      </c>
      <c r="I1251" s="43" t="s">
        <v>5114</v>
      </c>
      <c r="J1251" s="43" t="s">
        <v>2778</v>
      </c>
      <c r="K1251" s="43" t="s">
        <v>6829</v>
      </c>
    </row>
    <row r="1252" spans="3:11" ht="15" customHeight="1" x14ac:dyDescent="0.25">
      <c r="C1252" s="44" t="s">
        <v>6830</v>
      </c>
      <c r="D1252" s="43" t="s">
        <v>3360</v>
      </c>
      <c r="F1252" s="43" t="s">
        <v>6831</v>
      </c>
      <c r="G1252" s="43">
        <v>499966</v>
      </c>
      <c r="H1252" s="43" t="s">
        <v>6832</v>
      </c>
      <c r="I1252" s="43" t="s">
        <v>6833</v>
      </c>
      <c r="J1252" s="43" t="s">
        <v>6834</v>
      </c>
      <c r="K1252" s="43" t="s">
        <v>6835</v>
      </c>
    </row>
    <row r="1253" spans="3:11" ht="15" customHeight="1" x14ac:dyDescent="0.25">
      <c r="C1253" s="44" t="s">
        <v>6836</v>
      </c>
      <c r="D1253" s="43" t="s">
        <v>3365</v>
      </c>
      <c r="F1253" s="43" t="s">
        <v>6837</v>
      </c>
      <c r="G1253" s="43">
        <v>311071</v>
      </c>
      <c r="H1253" s="43" t="s">
        <v>6838</v>
      </c>
      <c r="I1253" s="43" t="s">
        <v>6839</v>
      </c>
      <c r="J1253" s="43" t="s">
        <v>6840</v>
      </c>
      <c r="K1253" s="43" t="s">
        <v>6841</v>
      </c>
    </row>
    <row r="1254" spans="3:11" ht="15" customHeight="1" x14ac:dyDescent="0.25">
      <c r="C1254" s="44" t="s">
        <v>6842</v>
      </c>
      <c r="D1254" s="43" t="s">
        <v>3424</v>
      </c>
      <c r="F1254" s="43" t="s">
        <v>6843</v>
      </c>
      <c r="G1254" s="43">
        <v>303212</v>
      </c>
      <c r="H1254" s="43" t="s">
        <v>6844</v>
      </c>
      <c r="I1254" s="43" t="s">
        <v>6845</v>
      </c>
      <c r="J1254" s="43" t="s">
        <v>6846</v>
      </c>
      <c r="K1254" s="43" t="s">
        <v>6847</v>
      </c>
    </row>
    <row r="1255" spans="3:11" ht="15" customHeight="1" x14ac:dyDescent="0.25">
      <c r="C1255" s="44" t="s">
        <v>6848</v>
      </c>
      <c r="D1255" s="43" t="s">
        <v>3549</v>
      </c>
    </row>
    <row r="1256" spans="3:11" ht="15" customHeight="1" x14ac:dyDescent="0.25">
      <c r="C1256" s="44" t="s">
        <v>6849</v>
      </c>
      <c r="D1256" s="43" t="s">
        <v>4012</v>
      </c>
    </row>
    <row r="1257" spans="3:11" ht="15" customHeight="1" x14ac:dyDescent="0.25">
      <c r="C1257" s="44" t="s">
        <v>6850</v>
      </c>
      <c r="D1257" s="43" t="s">
        <v>4017</v>
      </c>
    </row>
    <row r="1258" spans="3:11" ht="15" customHeight="1" x14ac:dyDescent="0.25">
      <c r="C1258" s="44" t="s">
        <v>6851</v>
      </c>
      <c r="D1258" s="43" t="s">
        <v>4120</v>
      </c>
    </row>
    <row r="1259" spans="3:11" ht="15" customHeight="1" x14ac:dyDescent="0.25">
      <c r="C1259" s="44" t="s">
        <v>6852</v>
      </c>
      <c r="D1259" s="43" t="s">
        <v>4202</v>
      </c>
    </row>
    <row r="1260" spans="3:11" ht="15" customHeight="1" x14ac:dyDescent="0.25">
      <c r="C1260" s="44" t="s">
        <v>6853</v>
      </c>
      <c r="D1260" s="43" t="s">
        <v>4278</v>
      </c>
    </row>
    <row r="1261" spans="3:11" ht="15" customHeight="1" x14ac:dyDescent="0.25">
      <c r="C1261" s="44" t="s">
        <v>6854</v>
      </c>
      <c r="D1261" s="43" t="s">
        <v>4334</v>
      </c>
    </row>
    <row r="1262" spans="3:11" ht="15" customHeight="1" x14ac:dyDescent="0.25">
      <c r="C1262" s="44" t="s">
        <v>6855</v>
      </c>
      <c r="D1262" s="43" t="s">
        <v>4439</v>
      </c>
    </row>
    <row r="1263" spans="3:11" ht="15" customHeight="1" x14ac:dyDescent="0.25">
      <c r="C1263" s="44" t="s">
        <v>6856</v>
      </c>
      <c r="D1263" s="43" t="s">
        <v>4444</v>
      </c>
    </row>
    <row r="1264" spans="3:11" ht="15" customHeight="1" x14ac:dyDescent="0.25">
      <c r="C1264" s="44" t="s">
        <v>6857</v>
      </c>
      <c r="D1264" s="43" t="s">
        <v>3307</v>
      </c>
    </row>
    <row r="1265" spans="3:4" ht="15" customHeight="1" x14ac:dyDescent="0.25">
      <c r="C1265" s="44" t="s">
        <v>6858</v>
      </c>
      <c r="D1265" s="43" t="s">
        <v>4526</v>
      </c>
    </row>
    <row r="1266" spans="3:4" ht="15" customHeight="1" x14ac:dyDescent="0.25">
      <c r="C1266" s="44" t="s">
        <v>6859</v>
      </c>
      <c r="D1266" s="43" t="s">
        <v>4629</v>
      </c>
    </row>
    <row r="1267" spans="3:4" ht="15" customHeight="1" x14ac:dyDescent="0.25">
      <c r="C1267" s="44" t="s">
        <v>6860</v>
      </c>
      <c r="D1267" s="43" t="s">
        <v>4690</v>
      </c>
    </row>
    <row r="1268" spans="3:4" ht="15" customHeight="1" x14ac:dyDescent="0.25">
      <c r="C1268" s="44" t="s">
        <v>6861</v>
      </c>
      <c r="D1268" s="43" t="s">
        <v>4747</v>
      </c>
    </row>
    <row r="1269" spans="3:4" ht="15" customHeight="1" x14ac:dyDescent="0.25">
      <c r="C1269" s="44" t="s">
        <v>6862</v>
      </c>
      <c r="D1269" s="43" t="s">
        <v>4903</v>
      </c>
    </row>
    <row r="1270" spans="3:4" ht="15" customHeight="1" x14ac:dyDescent="0.25">
      <c r="C1270" s="44" t="s">
        <v>6863</v>
      </c>
      <c r="D1270" s="43" t="s">
        <v>5008</v>
      </c>
    </row>
    <row r="1271" spans="3:4" ht="15" customHeight="1" x14ac:dyDescent="0.25">
      <c r="C1271" s="44" t="s">
        <v>6864</v>
      </c>
      <c r="D1271" s="43" t="s">
        <v>5119</v>
      </c>
    </row>
    <row r="1272" spans="3:4" ht="15" customHeight="1" x14ac:dyDescent="0.25">
      <c r="C1272" s="44" t="s">
        <v>6865</v>
      </c>
      <c r="D1272" s="43" t="s">
        <v>206</v>
      </c>
    </row>
    <row r="1273" spans="3:4" ht="15" customHeight="1" x14ac:dyDescent="0.25">
      <c r="C1273" s="44" t="s">
        <v>6866</v>
      </c>
      <c r="D1273" s="43" t="s">
        <v>207</v>
      </c>
    </row>
    <row r="1274" spans="3:4" ht="15" customHeight="1" x14ac:dyDescent="0.25">
      <c r="C1274" s="44" t="s">
        <v>6868</v>
      </c>
      <c r="D1274" s="43" t="s">
        <v>2882</v>
      </c>
    </row>
    <row r="1275" spans="3:4" ht="15" customHeight="1" x14ac:dyDescent="0.25">
      <c r="C1275" s="44" t="s">
        <v>6869</v>
      </c>
      <c r="D1275" s="43" t="s">
        <v>2998</v>
      </c>
    </row>
    <row r="1276" spans="3:4" ht="15" customHeight="1" x14ac:dyDescent="0.25">
      <c r="C1276" s="44" t="s">
        <v>6870</v>
      </c>
      <c r="D1276" s="43" t="s">
        <v>3004</v>
      </c>
    </row>
    <row r="1277" spans="3:4" ht="15" customHeight="1" x14ac:dyDescent="0.25">
      <c r="C1277" s="44" t="s">
        <v>6871</v>
      </c>
      <c r="D1277" s="43" t="s">
        <v>3071</v>
      </c>
    </row>
    <row r="1278" spans="3:4" ht="15" customHeight="1" x14ac:dyDescent="0.25">
      <c r="C1278" s="44" t="s">
        <v>6872</v>
      </c>
      <c r="D1278" s="43" t="s">
        <v>3110</v>
      </c>
    </row>
    <row r="1279" spans="3:4" ht="15" customHeight="1" x14ac:dyDescent="0.25">
      <c r="C1279" s="44" t="s">
        <v>6873</v>
      </c>
      <c r="D1279" s="43" t="s">
        <v>3116</v>
      </c>
    </row>
    <row r="1280" spans="3:4" ht="15" customHeight="1" x14ac:dyDescent="0.25">
      <c r="C1280" s="44" t="s">
        <v>6874</v>
      </c>
      <c r="D1280" s="43" t="s">
        <v>3155</v>
      </c>
    </row>
    <row r="1281" spans="3:4" ht="15" customHeight="1" x14ac:dyDescent="0.25">
      <c r="C1281" s="44" t="s">
        <v>6875</v>
      </c>
      <c r="D1281" s="43" t="s">
        <v>3167</v>
      </c>
    </row>
    <row r="1282" spans="3:4" ht="15" customHeight="1" x14ac:dyDescent="0.25">
      <c r="C1282" s="44" t="s">
        <v>6876</v>
      </c>
      <c r="D1282" s="43" t="s">
        <v>3227</v>
      </c>
    </row>
    <row r="1283" spans="3:4" ht="15" customHeight="1" x14ac:dyDescent="0.25">
      <c r="C1283" s="44" t="s">
        <v>6877</v>
      </c>
      <c r="D1283" s="43" t="s">
        <v>3301</v>
      </c>
    </row>
    <row r="1284" spans="3:4" ht="15" customHeight="1" x14ac:dyDescent="0.25">
      <c r="C1284" s="44" t="s">
        <v>6878</v>
      </c>
      <c r="D1284" s="43" t="s">
        <v>5578</v>
      </c>
    </row>
    <row r="1285" spans="3:4" ht="15" customHeight="1" x14ac:dyDescent="0.25">
      <c r="C1285" s="44" t="s">
        <v>6879</v>
      </c>
      <c r="D1285" s="43" t="s">
        <v>3632</v>
      </c>
    </row>
    <row r="1286" spans="3:4" ht="15" customHeight="1" x14ac:dyDescent="0.25">
      <c r="C1286" s="44" t="s">
        <v>6880</v>
      </c>
      <c r="D1286" s="43" t="s">
        <v>3654</v>
      </c>
    </row>
    <row r="1287" spans="3:4" ht="15" customHeight="1" x14ac:dyDescent="0.25">
      <c r="C1287" s="44" t="s">
        <v>6881</v>
      </c>
      <c r="D1287" s="43" t="s">
        <v>5851</v>
      </c>
    </row>
    <row r="1288" spans="3:4" ht="15" customHeight="1" x14ac:dyDescent="0.25">
      <c r="C1288" s="44" t="s">
        <v>6882</v>
      </c>
      <c r="D1288" s="43" t="s">
        <v>3937</v>
      </c>
    </row>
    <row r="1289" spans="3:4" ht="15" customHeight="1" x14ac:dyDescent="0.25">
      <c r="C1289" s="44" t="s">
        <v>6883</v>
      </c>
      <c r="D1289" s="43" t="s">
        <v>3944</v>
      </c>
    </row>
    <row r="1290" spans="3:4" ht="15" customHeight="1" x14ac:dyDescent="0.25">
      <c r="C1290" s="44" t="s">
        <v>6884</v>
      </c>
      <c r="D1290" s="43" t="s">
        <v>4382</v>
      </c>
    </row>
    <row r="1291" spans="3:4" ht="15" customHeight="1" x14ac:dyDescent="0.25">
      <c r="C1291" s="44" t="s">
        <v>6885</v>
      </c>
      <c r="D1291" s="43" t="s">
        <v>3951</v>
      </c>
    </row>
    <row r="1292" spans="3:4" ht="15" customHeight="1" x14ac:dyDescent="0.25">
      <c r="C1292" s="44" t="s">
        <v>6886</v>
      </c>
      <c r="D1292" s="43" t="s">
        <v>3965</v>
      </c>
    </row>
    <row r="1293" spans="3:4" ht="15" customHeight="1" x14ac:dyDescent="0.25">
      <c r="C1293" s="44" t="s">
        <v>6887</v>
      </c>
      <c r="D1293" s="43" t="s">
        <v>6496</v>
      </c>
    </row>
    <row r="1294" spans="3:4" ht="15" customHeight="1" x14ac:dyDescent="0.25">
      <c r="C1294" s="44" t="s">
        <v>6888</v>
      </c>
      <c r="D1294" s="43" t="s">
        <v>4138</v>
      </c>
    </row>
    <row r="1295" spans="3:4" ht="15" customHeight="1" x14ac:dyDescent="0.25">
      <c r="C1295" s="44" t="s">
        <v>6889</v>
      </c>
      <c r="D1295" s="43" t="s">
        <v>4003</v>
      </c>
    </row>
    <row r="1296" spans="3:4" ht="15" customHeight="1" x14ac:dyDescent="0.25">
      <c r="C1296" s="44" t="s">
        <v>6890</v>
      </c>
      <c r="D1296" s="43" t="s">
        <v>206</v>
      </c>
    </row>
    <row r="1297" spans="3:4" ht="15" customHeight="1" x14ac:dyDescent="0.25">
      <c r="C1297" s="44" t="s">
        <v>6891</v>
      </c>
      <c r="D1297" s="43" t="s">
        <v>207</v>
      </c>
    </row>
    <row r="1298" spans="3:4" ht="15" customHeight="1" x14ac:dyDescent="0.25">
      <c r="C1298" s="44" t="s">
        <v>6893</v>
      </c>
      <c r="D1298" s="43" t="s">
        <v>2822</v>
      </c>
    </row>
    <row r="1299" spans="3:4" ht="15" customHeight="1" x14ac:dyDescent="0.25">
      <c r="C1299" s="44" t="s">
        <v>6894</v>
      </c>
      <c r="D1299" s="43" t="s">
        <v>3071</v>
      </c>
    </row>
    <row r="1300" spans="3:4" ht="15" customHeight="1" x14ac:dyDescent="0.25">
      <c r="C1300" s="44" t="s">
        <v>6895</v>
      </c>
      <c r="D1300" s="43" t="s">
        <v>3110</v>
      </c>
    </row>
    <row r="1301" spans="3:4" ht="15" customHeight="1" x14ac:dyDescent="0.25">
      <c r="C1301" s="44" t="s">
        <v>6896</v>
      </c>
      <c r="D1301" s="43" t="s">
        <v>3116</v>
      </c>
    </row>
    <row r="1302" spans="3:4" ht="15" customHeight="1" x14ac:dyDescent="0.25">
      <c r="C1302" s="44" t="s">
        <v>6897</v>
      </c>
      <c r="D1302" s="43" t="s">
        <v>3149</v>
      </c>
    </row>
    <row r="1303" spans="3:4" ht="15" customHeight="1" x14ac:dyDescent="0.25">
      <c r="C1303" s="44" t="s">
        <v>6898</v>
      </c>
      <c r="D1303" s="43" t="s">
        <v>3301</v>
      </c>
    </row>
    <row r="1304" spans="3:4" ht="15" customHeight="1" x14ac:dyDescent="0.25">
      <c r="C1304" s="44" t="s">
        <v>6899</v>
      </c>
      <c r="D1304" s="43" t="s">
        <v>5578</v>
      </c>
    </row>
    <row r="1305" spans="3:4" ht="15" customHeight="1" x14ac:dyDescent="0.25">
      <c r="C1305" s="44" t="s">
        <v>6900</v>
      </c>
      <c r="D1305" s="43" t="s">
        <v>3632</v>
      </c>
    </row>
    <row r="1306" spans="3:4" ht="15" customHeight="1" x14ac:dyDescent="0.25">
      <c r="C1306" s="44" t="s">
        <v>6901</v>
      </c>
      <c r="D1306" s="43" t="s">
        <v>5712</v>
      </c>
    </row>
    <row r="1307" spans="3:4" ht="15" customHeight="1" x14ac:dyDescent="0.25">
      <c r="C1307" s="44" t="s">
        <v>6902</v>
      </c>
      <c r="D1307" s="43" t="s">
        <v>4007</v>
      </c>
    </row>
    <row r="1308" spans="3:4" ht="15" customHeight="1" x14ac:dyDescent="0.25">
      <c r="C1308" s="44" t="s">
        <v>6903</v>
      </c>
      <c r="D1308" s="43" t="s">
        <v>3937</v>
      </c>
    </row>
    <row r="1309" spans="3:4" ht="15" customHeight="1" x14ac:dyDescent="0.25">
      <c r="C1309" s="44" t="s">
        <v>6904</v>
      </c>
      <c r="D1309" s="43" t="s">
        <v>4382</v>
      </c>
    </row>
    <row r="1310" spans="3:4" ht="15" customHeight="1" x14ac:dyDescent="0.25">
      <c r="C1310" s="44" t="s">
        <v>6905</v>
      </c>
      <c r="D1310" s="43" t="s">
        <v>4086</v>
      </c>
    </row>
    <row r="1311" spans="3:4" ht="15" customHeight="1" x14ac:dyDescent="0.25">
      <c r="C1311" s="44" t="s">
        <v>6906</v>
      </c>
      <c r="D1311" s="43" t="s">
        <v>3951</v>
      </c>
    </row>
    <row r="1312" spans="3:4" ht="15" customHeight="1" x14ac:dyDescent="0.25">
      <c r="C1312" s="44" t="s">
        <v>6907</v>
      </c>
      <c r="D1312" s="43" t="s">
        <v>6384</v>
      </c>
    </row>
    <row r="1313" spans="3:4" ht="15" customHeight="1" x14ac:dyDescent="0.25">
      <c r="C1313" s="44" t="s">
        <v>6908</v>
      </c>
      <c r="D1313" s="43" t="s">
        <v>3965</v>
      </c>
    </row>
    <row r="1314" spans="3:4" ht="15" customHeight="1" x14ac:dyDescent="0.25">
      <c r="C1314" s="44" t="s">
        <v>6909</v>
      </c>
      <c r="D1314" s="43" t="s">
        <v>4110</v>
      </c>
    </row>
    <row r="1315" spans="3:4" ht="15" customHeight="1" x14ac:dyDescent="0.25">
      <c r="C1315" s="44" t="s">
        <v>6910</v>
      </c>
      <c r="D1315" s="43" t="s">
        <v>6496</v>
      </c>
    </row>
    <row r="1316" spans="3:4" ht="15" customHeight="1" x14ac:dyDescent="0.25">
      <c r="C1316" s="44" t="s">
        <v>6911</v>
      </c>
      <c r="D1316" s="43" t="s">
        <v>4123</v>
      </c>
    </row>
    <row r="1317" spans="3:4" ht="15" customHeight="1" x14ac:dyDescent="0.25">
      <c r="C1317" s="44" t="s">
        <v>6912</v>
      </c>
      <c r="D1317" s="43" t="s">
        <v>4130</v>
      </c>
    </row>
    <row r="1318" spans="3:4" ht="15" customHeight="1" x14ac:dyDescent="0.25">
      <c r="C1318" s="44" t="s">
        <v>6913</v>
      </c>
      <c r="D1318" s="43" t="s">
        <v>4138</v>
      </c>
    </row>
    <row r="1319" spans="3:4" ht="15" customHeight="1" x14ac:dyDescent="0.25">
      <c r="C1319" s="44" t="s">
        <v>6914</v>
      </c>
      <c r="D1319" s="43" t="s">
        <v>4146</v>
      </c>
    </row>
    <row r="1320" spans="3:4" ht="15" customHeight="1" x14ac:dyDescent="0.25">
      <c r="C1320" s="44" t="s">
        <v>6915</v>
      </c>
      <c r="D1320" s="43" t="s">
        <v>206</v>
      </c>
    </row>
    <row r="1321" spans="3:4" ht="15" customHeight="1" x14ac:dyDescent="0.25">
      <c r="C1321" s="44" t="s">
        <v>6916</v>
      </c>
      <c r="D1321" s="43" t="s">
        <v>207</v>
      </c>
    </row>
    <row r="1322" spans="3:4" ht="15" customHeight="1" x14ac:dyDescent="0.25">
      <c r="C1322" s="44" t="s">
        <v>6918</v>
      </c>
      <c r="D1322" s="43" t="s">
        <v>3071</v>
      </c>
    </row>
    <row r="1323" spans="3:4" ht="15" customHeight="1" x14ac:dyDescent="0.25">
      <c r="C1323" s="44" t="s">
        <v>6919</v>
      </c>
      <c r="D1323" s="43" t="s">
        <v>3110</v>
      </c>
    </row>
    <row r="1324" spans="3:4" ht="15" customHeight="1" x14ac:dyDescent="0.25">
      <c r="C1324" s="44" t="s">
        <v>6920</v>
      </c>
      <c r="D1324" s="43" t="s">
        <v>3116</v>
      </c>
    </row>
    <row r="1325" spans="3:4" ht="15" customHeight="1" x14ac:dyDescent="0.25">
      <c r="C1325" s="44" t="s">
        <v>6921</v>
      </c>
      <c r="D1325" s="43" t="s">
        <v>3143</v>
      </c>
    </row>
    <row r="1326" spans="3:4" ht="15" customHeight="1" x14ac:dyDescent="0.25">
      <c r="C1326" s="44" t="s">
        <v>6922</v>
      </c>
      <c r="D1326" s="43" t="s">
        <v>3149</v>
      </c>
    </row>
    <row r="1327" spans="3:4" ht="15" customHeight="1" x14ac:dyDescent="0.25">
      <c r="C1327" s="44" t="s">
        <v>6923</v>
      </c>
      <c r="D1327" s="43" t="s">
        <v>3328</v>
      </c>
    </row>
    <row r="1328" spans="3:4" ht="15" customHeight="1" x14ac:dyDescent="0.25">
      <c r="C1328" s="44" t="s">
        <v>6924</v>
      </c>
      <c r="D1328" s="43" t="s">
        <v>3382</v>
      </c>
    </row>
    <row r="1329" spans="3:4" ht="15" customHeight="1" x14ac:dyDescent="0.25">
      <c r="C1329" s="44" t="s">
        <v>6925</v>
      </c>
      <c r="D1329" s="43" t="s">
        <v>3573</v>
      </c>
    </row>
    <row r="1330" spans="3:4" ht="15" customHeight="1" x14ac:dyDescent="0.25">
      <c r="C1330" s="44" t="s">
        <v>6926</v>
      </c>
      <c r="D1330" s="43" t="s">
        <v>3632</v>
      </c>
    </row>
    <row r="1331" spans="3:4" ht="15" customHeight="1" x14ac:dyDescent="0.25">
      <c r="C1331" s="44" t="s">
        <v>6927</v>
      </c>
      <c r="D1331" s="43" t="s">
        <v>3844</v>
      </c>
    </row>
    <row r="1332" spans="3:4" ht="15" customHeight="1" x14ac:dyDescent="0.25">
      <c r="C1332" s="44" t="s">
        <v>6928</v>
      </c>
      <c r="D1332" s="43" t="s">
        <v>3937</v>
      </c>
    </row>
    <row r="1333" spans="3:4" ht="15" customHeight="1" x14ac:dyDescent="0.25">
      <c r="C1333" s="44" t="s">
        <v>6929</v>
      </c>
      <c r="D1333" s="43" t="s">
        <v>4191</v>
      </c>
    </row>
    <row r="1334" spans="3:4" ht="15" customHeight="1" x14ac:dyDescent="0.25">
      <c r="C1334" s="44" t="s">
        <v>6930</v>
      </c>
      <c r="D1334" s="43" t="s">
        <v>6230</v>
      </c>
    </row>
    <row r="1335" spans="3:4" ht="15" customHeight="1" x14ac:dyDescent="0.25">
      <c r="C1335" s="44" t="s">
        <v>6931</v>
      </c>
      <c r="D1335" s="43" t="s">
        <v>4382</v>
      </c>
    </row>
    <row r="1336" spans="3:4" ht="15" customHeight="1" x14ac:dyDescent="0.25">
      <c r="C1336" s="44" t="s">
        <v>6932</v>
      </c>
      <c r="D1336" s="43" t="s">
        <v>3951</v>
      </c>
    </row>
    <row r="1337" spans="3:4" ht="15" customHeight="1" x14ac:dyDescent="0.25">
      <c r="C1337" s="44" t="s">
        <v>6933</v>
      </c>
      <c r="D1337" s="43" t="s">
        <v>3965</v>
      </c>
    </row>
    <row r="1338" spans="3:4" ht="15" customHeight="1" x14ac:dyDescent="0.25">
      <c r="C1338" s="44" t="s">
        <v>6934</v>
      </c>
      <c r="D1338" s="43" t="s">
        <v>4268</v>
      </c>
    </row>
    <row r="1339" spans="3:4" ht="15" customHeight="1" x14ac:dyDescent="0.25">
      <c r="C1339" s="44" t="s">
        <v>6935</v>
      </c>
      <c r="D1339" s="43" t="s">
        <v>6496</v>
      </c>
    </row>
    <row r="1340" spans="3:4" ht="15" customHeight="1" x14ac:dyDescent="0.25">
      <c r="C1340" s="44" t="s">
        <v>6936</v>
      </c>
      <c r="D1340" s="43" t="s">
        <v>4123</v>
      </c>
    </row>
    <row r="1341" spans="3:4" ht="15" customHeight="1" x14ac:dyDescent="0.25">
      <c r="C1341" s="44" t="s">
        <v>6937</v>
      </c>
      <c r="D1341" s="43" t="s">
        <v>4282</v>
      </c>
    </row>
    <row r="1342" spans="3:4" ht="15" customHeight="1" x14ac:dyDescent="0.25">
      <c r="C1342" s="44" t="s">
        <v>6938</v>
      </c>
      <c r="D1342" s="43" t="s">
        <v>4138</v>
      </c>
    </row>
    <row r="1343" spans="3:4" ht="15" customHeight="1" x14ac:dyDescent="0.25">
      <c r="C1343" s="44" t="s">
        <v>6939</v>
      </c>
      <c r="D1343" s="43" t="s">
        <v>4290</v>
      </c>
    </row>
    <row r="1344" spans="3:4" ht="15" customHeight="1" x14ac:dyDescent="0.25">
      <c r="C1344" s="44" t="s">
        <v>6940</v>
      </c>
      <c r="D1344" s="43" t="s">
        <v>206</v>
      </c>
    </row>
    <row r="1345" spans="3:4" ht="15" customHeight="1" x14ac:dyDescent="0.25">
      <c r="C1345" s="44" t="s">
        <v>6941</v>
      </c>
      <c r="D1345" s="43" t="s">
        <v>207</v>
      </c>
    </row>
    <row r="1346" spans="3:4" ht="15" customHeight="1" x14ac:dyDescent="0.25">
      <c r="C1346" s="44" t="s">
        <v>6943</v>
      </c>
      <c r="D1346" s="43" t="s">
        <v>5150</v>
      </c>
    </row>
    <row r="1347" spans="3:4" ht="15" customHeight="1" x14ac:dyDescent="0.25">
      <c r="C1347" s="44" t="s">
        <v>6944</v>
      </c>
      <c r="D1347" s="43" t="s">
        <v>3015</v>
      </c>
    </row>
    <row r="1348" spans="3:4" ht="15" customHeight="1" x14ac:dyDescent="0.25">
      <c r="C1348" s="44" t="s">
        <v>6945</v>
      </c>
      <c r="D1348" s="43" t="s">
        <v>3071</v>
      </c>
    </row>
    <row r="1349" spans="3:4" ht="15" customHeight="1" x14ac:dyDescent="0.25">
      <c r="C1349" s="44" t="s">
        <v>6946</v>
      </c>
      <c r="D1349" s="43" t="s">
        <v>3110</v>
      </c>
    </row>
    <row r="1350" spans="3:4" ht="15" customHeight="1" x14ac:dyDescent="0.25">
      <c r="C1350" s="44" t="s">
        <v>6947</v>
      </c>
      <c r="D1350" s="43" t="s">
        <v>3116</v>
      </c>
    </row>
    <row r="1351" spans="3:4" ht="15" customHeight="1" x14ac:dyDescent="0.25">
      <c r="C1351" s="44" t="s">
        <v>6948</v>
      </c>
      <c r="D1351" s="43" t="s">
        <v>3155</v>
      </c>
    </row>
    <row r="1352" spans="3:4" ht="15" customHeight="1" x14ac:dyDescent="0.25">
      <c r="C1352" s="44" t="s">
        <v>6949</v>
      </c>
      <c r="D1352" s="43" t="s">
        <v>3167</v>
      </c>
    </row>
    <row r="1353" spans="3:4" ht="15" customHeight="1" x14ac:dyDescent="0.25">
      <c r="C1353" s="44" t="s">
        <v>6950</v>
      </c>
      <c r="D1353" s="43" t="s">
        <v>3267</v>
      </c>
    </row>
    <row r="1354" spans="3:4" ht="15" customHeight="1" x14ac:dyDescent="0.25">
      <c r="C1354" s="44" t="s">
        <v>6951</v>
      </c>
      <c r="D1354" s="43" t="s">
        <v>3301</v>
      </c>
    </row>
    <row r="1355" spans="3:4" ht="15" customHeight="1" x14ac:dyDescent="0.25">
      <c r="C1355" s="44" t="s">
        <v>6952</v>
      </c>
      <c r="D1355" s="43" t="s">
        <v>3328</v>
      </c>
    </row>
    <row r="1356" spans="3:4" ht="15" customHeight="1" x14ac:dyDescent="0.25">
      <c r="C1356" s="44" t="s">
        <v>6953</v>
      </c>
      <c r="D1356" s="43" t="s">
        <v>5578</v>
      </c>
    </row>
    <row r="1357" spans="3:4" ht="15" customHeight="1" x14ac:dyDescent="0.25">
      <c r="C1357" s="44" t="s">
        <v>6954</v>
      </c>
      <c r="D1357" s="43" t="s">
        <v>3632</v>
      </c>
    </row>
    <row r="1358" spans="3:4" ht="15" customHeight="1" x14ac:dyDescent="0.25">
      <c r="C1358" s="44" t="s">
        <v>6955</v>
      </c>
      <c r="D1358" s="43" t="s">
        <v>3937</v>
      </c>
    </row>
    <row r="1359" spans="3:4" ht="15" customHeight="1" x14ac:dyDescent="0.25">
      <c r="C1359" s="44" t="s">
        <v>6956</v>
      </c>
      <c r="D1359" s="43" t="s">
        <v>6230</v>
      </c>
    </row>
    <row r="1360" spans="3:4" ht="15" customHeight="1" x14ac:dyDescent="0.25">
      <c r="C1360" s="44" t="s">
        <v>6957</v>
      </c>
      <c r="D1360" s="43" t="s">
        <v>4382</v>
      </c>
    </row>
    <row r="1361" spans="3:4" ht="15" customHeight="1" x14ac:dyDescent="0.25">
      <c r="C1361" s="44" t="s">
        <v>6958</v>
      </c>
      <c r="D1361" s="43" t="s">
        <v>3951</v>
      </c>
    </row>
    <row r="1362" spans="3:4" ht="15" customHeight="1" x14ac:dyDescent="0.25">
      <c r="C1362" s="44" t="s">
        <v>6959</v>
      </c>
      <c r="D1362" s="43" t="s">
        <v>3965</v>
      </c>
    </row>
    <row r="1363" spans="3:4" ht="15" customHeight="1" x14ac:dyDescent="0.25">
      <c r="C1363" s="44" t="s">
        <v>6960</v>
      </c>
      <c r="D1363" s="43" t="s">
        <v>4399</v>
      </c>
    </row>
    <row r="1364" spans="3:4" ht="15" customHeight="1" x14ac:dyDescent="0.25">
      <c r="C1364" s="44" t="s">
        <v>6961</v>
      </c>
      <c r="D1364" s="43" t="s">
        <v>6496</v>
      </c>
    </row>
    <row r="1365" spans="3:4" ht="15" customHeight="1" x14ac:dyDescent="0.25">
      <c r="C1365" s="44" t="s">
        <v>6962</v>
      </c>
      <c r="D1365" s="43" t="s">
        <v>4423</v>
      </c>
    </row>
    <row r="1366" spans="3:4" ht="15" customHeight="1" x14ac:dyDescent="0.25">
      <c r="C1366" s="44" t="s">
        <v>6963</v>
      </c>
      <c r="D1366" s="43" t="s">
        <v>4430</v>
      </c>
    </row>
    <row r="1367" spans="3:4" ht="15" customHeight="1" x14ac:dyDescent="0.25">
      <c r="C1367" s="44" t="s">
        <v>6964</v>
      </c>
      <c r="D1367" s="43" t="s">
        <v>4680</v>
      </c>
    </row>
    <row r="1368" spans="3:4" ht="15" customHeight="1" x14ac:dyDescent="0.25">
      <c r="C1368" s="44" t="s">
        <v>6965</v>
      </c>
      <c r="D1368" s="43" t="s">
        <v>206</v>
      </c>
    </row>
    <row r="1369" spans="3:4" ht="15" customHeight="1" x14ac:dyDescent="0.25">
      <c r="C1369" s="44" t="s">
        <v>6966</v>
      </c>
      <c r="D1369" s="43" t="s">
        <v>207</v>
      </c>
    </row>
    <row r="1370" spans="3:4" ht="15" customHeight="1" x14ac:dyDescent="0.25">
      <c r="C1370" s="44" t="s">
        <v>6968</v>
      </c>
      <c r="D1370" s="43" t="s">
        <v>5204</v>
      </c>
    </row>
    <row r="1371" spans="3:4" ht="15" customHeight="1" x14ac:dyDescent="0.25">
      <c r="C1371" s="44" t="s">
        <v>6969</v>
      </c>
      <c r="D1371" s="43" t="s">
        <v>3056</v>
      </c>
    </row>
    <row r="1372" spans="3:4" ht="15" customHeight="1" x14ac:dyDescent="0.25">
      <c r="C1372" s="44" t="s">
        <v>6970</v>
      </c>
      <c r="D1372" s="43" t="s">
        <v>3071</v>
      </c>
    </row>
    <row r="1373" spans="3:4" ht="15" customHeight="1" x14ac:dyDescent="0.25">
      <c r="C1373" s="44" t="s">
        <v>6971</v>
      </c>
      <c r="D1373" s="43" t="s">
        <v>3110</v>
      </c>
    </row>
    <row r="1374" spans="3:4" ht="15" customHeight="1" x14ac:dyDescent="0.25">
      <c r="C1374" s="44" t="s">
        <v>6972</v>
      </c>
      <c r="D1374" s="43" t="s">
        <v>3116</v>
      </c>
    </row>
    <row r="1375" spans="3:4" ht="15" customHeight="1" x14ac:dyDescent="0.25">
      <c r="C1375" s="44" t="s">
        <v>6973</v>
      </c>
      <c r="D1375" s="43" t="s">
        <v>3143</v>
      </c>
    </row>
    <row r="1376" spans="3:4" ht="15" customHeight="1" x14ac:dyDescent="0.25">
      <c r="C1376" s="44" t="s">
        <v>6974</v>
      </c>
      <c r="D1376" s="43" t="s">
        <v>3323</v>
      </c>
    </row>
    <row r="1377" spans="3:4" ht="15" customHeight="1" x14ac:dyDescent="0.25">
      <c r="C1377" s="44" t="s">
        <v>6975</v>
      </c>
      <c r="D1377" s="43" t="s">
        <v>3328</v>
      </c>
    </row>
    <row r="1378" spans="3:4" ht="15" customHeight="1" x14ac:dyDescent="0.25">
      <c r="C1378" s="44" t="s">
        <v>6976</v>
      </c>
      <c r="D1378" s="43" t="s">
        <v>3567</v>
      </c>
    </row>
    <row r="1379" spans="3:4" ht="15" customHeight="1" x14ac:dyDescent="0.25">
      <c r="C1379" s="44" t="s">
        <v>6977</v>
      </c>
      <c r="D1379" s="43" t="s">
        <v>3632</v>
      </c>
    </row>
    <row r="1380" spans="3:4" ht="15" customHeight="1" x14ac:dyDescent="0.25">
      <c r="C1380" s="44" t="s">
        <v>6978</v>
      </c>
      <c r="D1380" s="43" t="s">
        <v>5998</v>
      </c>
    </row>
    <row r="1381" spans="3:4" ht="15" customHeight="1" x14ac:dyDescent="0.25">
      <c r="C1381" s="44" t="s">
        <v>6979</v>
      </c>
      <c r="D1381" s="43" t="s">
        <v>3937</v>
      </c>
    </row>
    <row r="1382" spans="3:4" ht="15" customHeight="1" x14ac:dyDescent="0.25">
      <c r="C1382" s="44" t="s">
        <v>6980</v>
      </c>
      <c r="D1382" s="43" t="s">
        <v>4207</v>
      </c>
    </row>
    <row r="1383" spans="3:4" ht="15" customHeight="1" x14ac:dyDescent="0.25">
      <c r="C1383" s="44" t="s">
        <v>6981</v>
      </c>
      <c r="D1383" s="43" t="s">
        <v>6187</v>
      </c>
    </row>
    <row r="1384" spans="3:4" ht="15" customHeight="1" x14ac:dyDescent="0.25">
      <c r="C1384" s="44" t="s">
        <v>6982</v>
      </c>
      <c r="D1384" s="43" t="s">
        <v>6308</v>
      </c>
    </row>
    <row r="1385" spans="3:4" ht="15" customHeight="1" x14ac:dyDescent="0.25">
      <c r="C1385" s="44" t="s">
        <v>6983</v>
      </c>
      <c r="D1385" s="43" t="s">
        <v>3951</v>
      </c>
    </row>
    <row r="1386" spans="3:4" ht="15" customHeight="1" x14ac:dyDescent="0.25">
      <c r="C1386" s="44" t="s">
        <v>6984</v>
      </c>
      <c r="D1386" s="43" t="s">
        <v>6418</v>
      </c>
    </row>
    <row r="1387" spans="3:4" ht="15" customHeight="1" x14ac:dyDescent="0.25">
      <c r="C1387" s="44" t="s">
        <v>6985</v>
      </c>
      <c r="D1387" s="43" t="s">
        <v>3965</v>
      </c>
    </row>
    <row r="1388" spans="3:4" ht="15" customHeight="1" x14ac:dyDescent="0.25">
      <c r="C1388" s="44" t="s">
        <v>6986</v>
      </c>
      <c r="D1388" s="43" t="s">
        <v>4536</v>
      </c>
    </row>
    <row r="1389" spans="3:4" ht="15" customHeight="1" x14ac:dyDescent="0.25">
      <c r="C1389" s="44" t="s">
        <v>6987</v>
      </c>
      <c r="D1389" s="43" t="s">
        <v>4110</v>
      </c>
    </row>
    <row r="1390" spans="3:4" ht="15" customHeight="1" x14ac:dyDescent="0.25">
      <c r="C1390" s="44" t="s">
        <v>6988</v>
      </c>
      <c r="D1390" s="43" t="s">
        <v>6496</v>
      </c>
    </row>
    <row r="1391" spans="3:4" ht="15" customHeight="1" x14ac:dyDescent="0.25">
      <c r="C1391" s="44" t="s">
        <v>6989</v>
      </c>
      <c r="D1391" s="43" t="s">
        <v>4138</v>
      </c>
    </row>
    <row r="1392" spans="3:4" ht="15" customHeight="1" x14ac:dyDescent="0.25">
      <c r="C1392" s="44" t="s">
        <v>6990</v>
      </c>
      <c r="D1392" s="43" t="s">
        <v>206</v>
      </c>
    </row>
    <row r="1393" spans="3:4" ht="15" customHeight="1" x14ac:dyDescent="0.25">
      <c r="C1393" s="44" t="s">
        <v>6991</v>
      </c>
      <c r="D1393" s="43" t="s">
        <v>207</v>
      </c>
    </row>
    <row r="1394" spans="3:4" ht="15" customHeight="1" x14ac:dyDescent="0.25">
      <c r="C1394" s="44" t="s">
        <v>6993</v>
      </c>
      <c r="D1394" s="43" t="s">
        <v>5150</v>
      </c>
    </row>
    <row r="1395" spans="3:4" ht="15" customHeight="1" x14ac:dyDescent="0.25">
      <c r="C1395" s="44" t="s">
        <v>6994</v>
      </c>
      <c r="D1395" s="43" t="s">
        <v>3110</v>
      </c>
    </row>
    <row r="1396" spans="3:4" ht="15" customHeight="1" x14ac:dyDescent="0.25">
      <c r="C1396" s="44" t="s">
        <v>6995</v>
      </c>
      <c r="D1396" s="43" t="s">
        <v>5425</v>
      </c>
    </row>
    <row r="1397" spans="3:4" ht="15" customHeight="1" x14ac:dyDescent="0.25">
      <c r="C1397" s="44" t="s">
        <v>6996</v>
      </c>
      <c r="D1397" s="43" t="s">
        <v>3323</v>
      </c>
    </row>
    <row r="1398" spans="3:4" ht="15" customHeight="1" x14ac:dyDescent="0.25">
      <c r="C1398" s="44" t="s">
        <v>6997</v>
      </c>
      <c r="D1398" s="43" t="s">
        <v>3616</v>
      </c>
    </row>
    <row r="1399" spans="3:4" ht="15" customHeight="1" x14ac:dyDescent="0.25">
      <c r="C1399" s="44" t="s">
        <v>6998</v>
      </c>
      <c r="D1399" s="43" t="s">
        <v>3654</v>
      </c>
    </row>
    <row r="1400" spans="3:4" ht="15" customHeight="1" x14ac:dyDescent="0.25">
      <c r="C1400" s="44" t="s">
        <v>6999</v>
      </c>
      <c r="D1400" s="43" t="s">
        <v>3670</v>
      </c>
    </row>
    <row r="1401" spans="3:4" ht="15" customHeight="1" x14ac:dyDescent="0.25">
      <c r="C1401" s="44" t="s">
        <v>7000</v>
      </c>
      <c r="D1401" s="43" t="s">
        <v>3804</v>
      </c>
    </row>
    <row r="1402" spans="3:4" ht="15" customHeight="1" x14ac:dyDescent="0.25">
      <c r="C1402" s="44" t="s">
        <v>7001</v>
      </c>
      <c r="D1402" s="43" t="s">
        <v>3833</v>
      </c>
    </row>
    <row r="1403" spans="3:4" ht="15" customHeight="1" x14ac:dyDescent="0.25">
      <c r="C1403" s="44" t="s">
        <v>7002</v>
      </c>
      <c r="D1403" s="43" t="s">
        <v>3937</v>
      </c>
    </row>
    <row r="1404" spans="3:4" ht="15" customHeight="1" x14ac:dyDescent="0.25">
      <c r="C1404" s="44" t="s">
        <v>7003</v>
      </c>
      <c r="D1404" s="43" t="s">
        <v>4254</v>
      </c>
    </row>
    <row r="1405" spans="3:4" ht="15" customHeight="1" x14ac:dyDescent="0.25">
      <c r="C1405" s="44" t="s">
        <v>7004</v>
      </c>
      <c r="D1405" s="43" t="s">
        <v>6230</v>
      </c>
    </row>
    <row r="1406" spans="3:4" ht="15" customHeight="1" x14ac:dyDescent="0.25">
      <c r="C1406" s="44" t="s">
        <v>7005</v>
      </c>
      <c r="D1406" s="43" t="s">
        <v>3965</v>
      </c>
    </row>
    <row r="1407" spans="3:4" ht="15" customHeight="1" x14ac:dyDescent="0.25">
      <c r="C1407" s="44" t="s">
        <v>7006</v>
      </c>
      <c r="D1407" s="43" t="s">
        <v>6496</v>
      </c>
    </row>
    <row r="1408" spans="3:4" ht="15" customHeight="1" x14ac:dyDescent="0.25">
      <c r="C1408" s="44" t="s">
        <v>7007</v>
      </c>
      <c r="D1408" s="43" t="s">
        <v>4123</v>
      </c>
    </row>
    <row r="1409" spans="3:4" ht="15" customHeight="1" x14ac:dyDescent="0.25">
      <c r="C1409" s="44" t="s">
        <v>7008</v>
      </c>
      <c r="D1409" s="43" t="s">
        <v>4655</v>
      </c>
    </row>
    <row r="1410" spans="3:4" ht="15" customHeight="1" x14ac:dyDescent="0.25">
      <c r="C1410" s="44" t="s">
        <v>7009</v>
      </c>
      <c r="D1410" s="43" t="s">
        <v>4130</v>
      </c>
    </row>
    <row r="1411" spans="3:4" ht="15" customHeight="1" x14ac:dyDescent="0.25">
      <c r="C1411" s="44" t="s">
        <v>7010</v>
      </c>
      <c r="D1411" s="43" t="s">
        <v>4282</v>
      </c>
    </row>
    <row r="1412" spans="3:4" ht="15" customHeight="1" x14ac:dyDescent="0.25">
      <c r="C1412" s="44" t="s">
        <v>7011</v>
      </c>
      <c r="D1412" s="43" t="s">
        <v>4146</v>
      </c>
    </row>
    <row r="1413" spans="3:4" ht="15" customHeight="1" x14ac:dyDescent="0.25">
      <c r="C1413" s="44" t="s">
        <v>7012</v>
      </c>
      <c r="D1413" s="43" t="s">
        <v>4672</v>
      </c>
    </row>
    <row r="1414" spans="3:4" ht="15" customHeight="1" x14ac:dyDescent="0.25">
      <c r="C1414" s="44" t="s">
        <v>7013</v>
      </c>
      <c r="D1414" s="43" t="s">
        <v>4680</v>
      </c>
    </row>
    <row r="1415" spans="3:4" ht="15" customHeight="1" x14ac:dyDescent="0.25">
      <c r="C1415" s="44" t="s">
        <v>7014</v>
      </c>
      <c r="D1415" s="43" t="s">
        <v>4290</v>
      </c>
    </row>
    <row r="1416" spans="3:4" ht="15" customHeight="1" x14ac:dyDescent="0.25">
      <c r="C1416" s="44" t="s">
        <v>7015</v>
      </c>
      <c r="D1416" s="43" t="s">
        <v>206</v>
      </c>
    </row>
    <row r="1417" spans="3:4" ht="15" customHeight="1" x14ac:dyDescent="0.25">
      <c r="C1417" s="44" t="s">
        <v>7016</v>
      </c>
      <c r="D1417" s="43" t="s">
        <v>207</v>
      </c>
    </row>
    <row r="1418" spans="3:4" ht="15" customHeight="1" x14ac:dyDescent="0.25">
      <c r="C1418" s="44" t="s">
        <v>7018</v>
      </c>
      <c r="D1418" s="43" t="s">
        <v>2828</v>
      </c>
    </row>
    <row r="1419" spans="3:4" ht="15" customHeight="1" x14ac:dyDescent="0.25">
      <c r="C1419" s="44" t="s">
        <v>7019</v>
      </c>
      <c r="D1419" s="43" t="s">
        <v>2882</v>
      </c>
    </row>
    <row r="1420" spans="3:4" ht="15" customHeight="1" x14ac:dyDescent="0.25">
      <c r="C1420" s="44" t="s">
        <v>7020</v>
      </c>
      <c r="D1420" s="43" t="s">
        <v>3015</v>
      </c>
    </row>
    <row r="1421" spans="3:4" ht="15" customHeight="1" x14ac:dyDescent="0.25">
      <c r="C1421" s="44" t="s">
        <v>7021</v>
      </c>
      <c r="D1421" s="43" t="s">
        <v>3066</v>
      </c>
    </row>
    <row r="1422" spans="3:4" ht="15" customHeight="1" x14ac:dyDescent="0.25">
      <c r="C1422" s="44" t="s">
        <v>7022</v>
      </c>
      <c r="D1422" s="43" t="s">
        <v>3104</v>
      </c>
    </row>
    <row r="1423" spans="3:4" ht="15" customHeight="1" x14ac:dyDescent="0.25">
      <c r="C1423" s="44" t="s">
        <v>7023</v>
      </c>
      <c r="D1423" s="43" t="s">
        <v>3110</v>
      </c>
    </row>
    <row r="1424" spans="3:4" ht="15" customHeight="1" x14ac:dyDescent="0.25">
      <c r="C1424" s="44" t="s">
        <v>7024</v>
      </c>
      <c r="D1424" s="43" t="s">
        <v>3301</v>
      </c>
    </row>
    <row r="1425" spans="3:4" ht="15" customHeight="1" x14ac:dyDescent="0.25">
      <c r="C1425" s="44" t="s">
        <v>7025</v>
      </c>
      <c r="D1425" s="43" t="s">
        <v>3328</v>
      </c>
    </row>
    <row r="1426" spans="3:4" ht="15" customHeight="1" x14ac:dyDescent="0.25">
      <c r="C1426" s="44" t="s">
        <v>7026</v>
      </c>
      <c r="D1426" s="43" t="s">
        <v>3355</v>
      </c>
    </row>
    <row r="1427" spans="3:4" ht="15" customHeight="1" x14ac:dyDescent="0.25">
      <c r="C1427" s="44" t="s">
        <v>7027</v>
      </c>
      <c r="D1427" s="43" t="s">
        <v>3632</v>
      </c>
    </row>
    <row r="1428" spans="3:4" ht="15" customHeight="1" x14ac:dyDescent="0.25">
      <c r="C1428" s="44" t="s">
        <v>7028</v>
      </c>
      <c r="D1428" s="43" t="s">
        <v>3638</v>
      </c>
    </row>
    <row r="1429" spans="3:4" ht="15" customHeight="1" x14ac:dyDescent="0.25">
      <c r="C1429" s="44" t="s">
        <v>7029</v>
      </c>
      <c r="D1429" s="43" t="s">
        <v>5851</v>
      </c>
    </row>
    <row r="1430" spans="3:4" ht="15" customHeight="1" x14ac:dyDescent="0.25">
      <c r="C1430" s="44" t="s">
        <v>7030</v>
      </c>
      <c r="D1430" s="43" t="s">
        <v>3992</v>
      </c>
    </row>
    <row r="1431" spans="3:4" ht="15" customHeight="1" x14ac:dyDescent="0.25">
      <c r="C1431" s="44" t="s">
        <v>7031</v>
      </c>
      <c r="D1431" s="43" t="s">
        <v>4061</v>
      </c>
    </row>
    <row r="1432" spans="3:4" ht="15" customHeight="1" x14ac:dyDescent="0.25">
      <c r="C1432" s="44" t="s">
        <v>7032</v>
      </c>
      <c r="D1432" s="43" t="s">
        <v>4101</v>
      </c>
    </row>
    <row r="1433" spans="3:4" ht="15" customHeight="1" x14ac:dyDescent="0.25">
      <c r="C1433" s="44" t="s">
        <v>7033</v>
      </c>
      <c r="D1433" s="43" t="s">
        <v>4156</v>
      </c>
    </row>
    <row r="1434" spans="3:4" ht="15" customHeight="1" x14ac:dyDescent="0.25">
      <c r="C1434" s="44" t="s">
        <v>7034</v>
      </c>
      <c r="D1434" s="43" t="s">
        <v>3937</v>
      </c>
    </row>
    <row r="1435" spans="3:4" ht="15" customHeight="1" x14ac:dyDescent="0.25">
      <c r="C1435" s="44" t="s">
        <v>7035</v>
      </c>
      <c r="D1435" s="43" t="s">
        <v>4312</v>
      </c>
    </row>
    <row r="1436" spans="3:4" ht="15" customHeight="1" x14ac:dyDescent="0.25">
      <c r="C1436" s="44" t="s">
        <v>7036</v>
      </c>
      <c r="D1436" s="43" t="s">
        <v>4403</v>
      </c>
    </row>
    <row r="1437" spans="3:4" ht="15" customHeight="1" x14ac:dyDescent="0.25">
      <c r="C1437" s="44" t="s">
        <v>7037</v>
      </c>
      <c r="D1437" s="43" t="s">
        <v>4655</v>
      </c>
    </row>
    <row r="1438" spans="3:4" ht="15" customHeight="1" x14ac:dyDescent="0.25">
      <c r="C1438" s="44" t="s">
        <v>7038</v>
      </c>
      <c r="D1438" s="43" t="s">
        <v>4791</v>
      </c>
    </row>
    <row r="1439" spans="3:4" ht="15" customHeight="1" x14ac:dyDescent="0.25">
      <c r="C1439" s="44" t="s">
        <v>7039</v>
      </c>
      <c r="D1439" s="43" t="s">
        <v>6725</v>
      </c>
    </row>
    <row r="1440" spans="3:4" ht="15" customHeight="1" x14ac:dyDescent="0.25">
      <c r="C1440" s="44" t="s">
        <v>7040</v>
      </c>
      <c r="D1440" s="43" t="s">
        <v>206</v>
      </c>
    </row>
    <row r="1441" spans="3:4" ht="15" customHeight="1" x14ac:dyDescent="0.25">
      <c r="C1441" s="44" t="s">
        <v>7041</v>
      </c>
      <c r="D1441" s="43" t="s">
        <v>207</v>
      </c>
    </row>
    <row r="1442" spans="3:4" ht="15" customHeight="1" x14ac:dyDescent="0.25">
      <c r="C1442" s="44" t="s">
        <v>7043</v>
      </c>
      <c r="D1442" s="43" t="s">
        <v>2833</v>
      </c>
    </row>
    <row r="1443" spans="3:4" ht="15" customHeight="1" x14ac:dyDescent="0.25">
      <c r="C1443" s="44" t="s">
        <v>7044</v>
      </c>
      <c r="D1443" s="43" t="s">
        <v>2845</v>
      </c>
    </row>
    <row r="1444" spans="3:4" ht="15" customHeight="1" x14ac:dyDescent="0.25">
      <c r="C1444" s="44" t="s">
        <v>7045</v>
      </c>
      <c r="D1444" s="43" t="s">
        <v>5194</v>
      </c>
    </row>
    <row r="1445" spans="3:4" ht="15" customHeight="1" x14ac:dyDescent="0.25">
      <c r="C1445" s="44" t="s">
        <v>7046</v>
      </c>
      <c r="D1445" s="43" t="s">
        <v>5282</v>
      </c>
    </row>
    <row r="1446" spans="3:4" ht="15" customHeight="1" x14ac:dyDescent="0.25">
      <c r="C1446" s="44" t="s">
        <v>7047</v>
      </c>
      <c r="D1446" s="43" t="s">
        <v>3110</v>
      </c>
    </row>
    <row r="1447" spans="3:4" ht="15" customHeight="1" x14ac:dyDescent="0.25">
      <c r="C1447" s="44" t="s">
        <v>7048</v>
      </c>
      <c r="D1447" s="43" t="s">
        <v>3343</v>
      </c>
    </row>
    <row r="1448" spans="3:4" ht="15" customHeight="1" x14ac:dyDescent="0.25">
      <c r="C1448" s="44" t="s">
        <v>7049</v>
      </c>
      <c r="D1448" s="43" t="s">
        <v>3349</v>
      </c>
    </row>
    <row r="1449" spans="3:4" ht="15" customHeight="1" x14ac:dyDescent="0.25">
      <c r="C1449" s="44" t="s">
        <v>7050</v>
      </c>
      <c r="D1449" s="43" t="s">
        <v>3594</v>
      </c>
    </row>
    <row r="1450" spans="3:4" ht="15" customHeight="1" x14ac:dyDescent="0.25">
      <c r="C1450" s="44" t="s">
        <v>7051</v>
      </c>
      <c r="D1450" s="43" t="s">
        <v>3962</v>
      </c>
    </row>
    <row r="1451" spans="3:4" ht="15" customHeight="1" x14ac:dyDescent="0.25">
      <c r="C1451" s="44" t="s">
        <v>7052</v>
      </c>
      <c r="D1451" s="43" t="s">
        <v>4072</v>
      </c>
    </row>
    <row r="1452" spans="3:4" ht="15" customHeight="1" x14ac:dyDescent="0.25">
      <c r="C1452" s="44" t="s">
        <v>7053</v>
      </c>
      <c r="D1452" s="43" t="s">
        <v>4179</v>
      </c>
    </row>
    <row r="1453" spans="3:4" ht="15" customHeight="1" x14ac:dyDescent="0.25">
      <c r="C1453" s="44" t="s">
        <v>7054</v>
      </c>
      <c r="D1453" s="43" t="s">
        <v>4484</v>
      </c>
    </row>
    <row r="1454" spans="3:4" ht="15" customHeight="1" x14ac:dyDescent="0.25">
      <c r="C1454" s="44" t="s">
        <v>7055</v>
      </c>
      <c r="D1454" s="43" t="s">
        <v>4489</v>
      </c>
    </row>
    <row r="1455" spans="3:4" ht="15" customHeight="1" x14ac:dyDescent="0.25">
      <c r="C1455" s="44" t="s">
        <v>7056</v>
      </c>
      <c r="D1455" s="43" t="s">
        <v>4498</v>
      </c>
    </row>
    <row r="1456" spans="3:4" ht="15" customHeight="1" x14ac:dyDescent="0.25">
      <c r="C1456" s="44" t="s">
        <v>7057</v>
      </c>
      <c r="D1456" s="43" t="s">
        <v>3951</v>
      </c>
    </row>
    <row r="1457" spans="3:4" ht="15" customHeight="1" x14ac:dyDescent="0.25">
      <c r="C1457" s="44" t="s">
        <v>7058</v>
      </c>
      <c r="D1457" s="43" t="s">
        <v>6384</v>
      </c>
    </row>
    <row r="1458" spans="3:4" ht="15" customHeight="1" x14ac:dyDescent="0.25">
      <c r="C1458" s="44" t="s">
        <v>7059</v>
      </c>
      <c r="D1458" s="43" t="s">
        <v>3965</v>
      </c>
    </row>
    <row r="1459" spans="3:4" ht="15" customHeight="1" x14ac:dyDescent="0.25">
      <c r="C1459" s="44" t="s">
        <v>7060</v>
      </c>
      <c r="D1459" s="43" t="s">
        <v>4778</v>
      </c>
    </row>
    <row r="1460" spans="3:4" ht="15" customHeight="1" x14ac:dyDescent="0.25">
      <c r="C1460" s="44" t="s">
        <v>7061</v>
      </c>
      <c r="D1460" s="43" t="s">
        <v>4783</v>
      </c>
    </row>
    <row r="1461" spans="3:4" ht="15" customHeight="1" x14ac:dyDescent="0.25">
      <c r="C1461" s="44" t="s">
        <v>7062</v>
      </c>
      <c r="D1461" s="43" t="s">
        <v>4908</v>
      </c>
    </row>
    <row r="1462" spans="3:4" ht="15" customHeight="1" x14ac:dyDescent="0.25">
      <c r="C1462" s="44" t="s">
        <v>7063</v>
      </c>
      <c r="D1462" s="43" t="s">
        <v>4921</v>
      </c>
    </row>
    <row r="1463" spans="3:4" ht="15" customHeight="1" x14ac:dyDescent="0.25">
      <c r="C1463" s="44" t="s">
        <v>7064</v>
      </c>
      <c r="D1463" s="43" t="s">
        <v>4927</v>
      </c>
    </row>
    <row r="1464" spans="3:4" ht="15" customHeight="1" x14ac:dyDescent="0.25">
      <c r="C1464" s="44" t="s">
        <v>7065</v>
      </c>
      <c r="D1464" s="43" t="s">
        <v>206</v>
      </c>
    </row>
    <row r="1465" spans="3:4" ht="15" customHeight="1" x14ac:dyDescent="0.25">
      <c r="C1465" s="44" t="s">
        <v>7066</v>
      </c>
      <c r="D1465" s="43" t="s">
        <v>207</v>
      </c>
    </row>
    <row r="1466" spans="3:4" ht="15" customHeight="1" x14ac:dyDescent="0.25">
      <c r="C1466" s="44" t="s">
        <v>7068</v>
      </c>
      <c r="D1466" s="43" t="s">
        <v>2845</v>
      </c>
    </row>
    <row r="1467" spans="3:4" ht="15" customHeight="1" x14ac:dyDescent="0.25">
      <c r="C1467" s="44" t="s">
        <v>7069</v>
      </c>
      <c r="D1467" s="43" t="s">
        <v>2898</v>
      </c>
    </row>
    <row r="1468" spans="3:4" ht="15" customHeight="1" x14ac:dyDescent="0.25">
      <c r="C1468" s="44" t="s">
        <v>7070</v>
      </c>
      <c r="D1468" s="43" t="s">
        <v>2909</v>
      </c>
    </row>
    <row r="1469" spans="3:4" ht="15" customHeight="1" x14ac:dyDescent="0.25">
      <c r="C1469" s="44" t="s">
        <v>7071</v>
      </c>
      <c r="D1469" s="43" t="s">
        <v>5210</v>
      </c>
    </row>
    <row r="1470" spans="3:4" ht="15" customHeight="1" x14ac:dyDescent="0.25">
      <c r="C1470" s="44" t="s">
        <v>7072</v>
      </c>
      <c r="D1470" s="43" t="s">
        <v>2921</v>
      </c>
    </row>
    <row r="1471" spans="3:4" ht="15" customHeight="1" x14ac:dyDescent="0.25">
      <c r="C1471" s="44" t="s">
        <v>7073</v>
      </c>
      <c r="D1471" s="43" t="s">
        <v>2932</v>
      </c>
    </row>
    <row r="1472" spans="3:4" ht="15" customHeight="1" x14ac:dyDescent="0.25">
      <c r="C1472" s="44" t="s">
        <v>7074</v>
      </c>
      <c r="D1472" s="43" t="s">
        <v>2943</v>
      </c>
    </row>
    <row r="1473" spans="3:4" ht="15" customHeight="1" x14ac:dyDescent="0.25">
      <c r="C1473" s="44" t="s">
        <v>7075</v>
      </c>
      <c r="D1473" s="43" t="s">
        <v>2949</v>
      </c>
    </row>
    <row r="1474" spans="3:4" ht="15" customHeight="1" x14ac:dyDescent="0.25">
      <c r="C1474" s="44" t="s">
        <v>7076</v>
      </c>
      <c r="D1474" s="43" t="s">
        <v>2955</v>
      </c>
    </row>
    <row r="1475" spans="3:4" ht="15" customHeight="1" x14ac:dyDescent="0.25">
      <c r="C1475" s="44" t="s">
        <v>7077</v>
      </c>
      <c r="D1475" s="43" t="s">
        <v>2992</v>
      </c>
    </row>
    <row r="1476" spans="3:4" ht="15" customHeight="1" x14ac:dyDescent="0.25">
      <c r="C1476" s="44" t="s">
        <v>7078</v>
      </c>
      <c r="D1476" s="43" t="s">
        <v>3020</v>
      </c>
    </row>
    <row r="1477" spans="3:4" ht="15" customHeight="1" x14ac:dyDescent="0.25">
      <c r="C1477" s="44" t="s">
        <v>7079</v>
      </c>
      <c r="D1477" s="43" t="s">
        <v>3032</v>
      </c>
    </row>
    <row r="1478" spans="3:4" ht="15" customHeight="1" x14ac:dyDescent="0.25">
      <c r="C1478" s="44" t="s">
        <v>7080</v>
      </c>
      <c r="D1478" s="43" t="s">
        <v>3193</v>
      </c>
    </row>
    <row r="1479" spans="3:4" ht="15" customHeight="1" x14ac:dyDescent="0.25">
      <c r="C1479" s="44" t="s">
        <v>7081</v>
      </c>
      <c r="D1479" s="43" t="s">
        <v>3210</v>
      </c>
    </row>
    <row r="1480" spans="3:4" ht="15" customHeight="1" x14ac:dyDescent="0.25">
      <c r="C1480" s="44" t="s">
        <v>7082</v>
      </c>
      <c r="D1480" s="43" t="s">
        <v>3301</v>
      </c>
    </row>
    <row r="1481" spans="3:4" ht="15" customHeight="1" x14ac:dyDescent="0.25">
      <c r="C1481" s="44" t="s">
        <v>7083</v>
      </c>
      <c r="D1481" s="43" t="s">
        <v>3312</v>
      </c>
    </row>
    <row r="1482" spans="3:4" ht="15" customHeight="1" x14ac:dyDescent="0.25">
      <c r="C1482" s="44" t="s">
        <v>7084</v>
      </c>
      <c r="D1482" s="43" t="s">
        <v>3463</v>
      </c>
    </row>
    <row r="1483" spans="3:4" ht="15" customHeight="1" x14ac:dyDescent="0.25">
      <c r="C1483" s="44" t="s">
        <v>7085</v>
      </c>
      <c r="D1483" s="43" t="s">
        <v>3567</v>
      </c>
    </row>
    <row r="1484" spans="3:4" ht="15" customHeight="1" x14ac:dyDescent="0.25">
      <c r="C1484" s="44" t="s">
        <v>7086</v>
      </c>
      <c r="D1484" s="43" t="s">
        <v>3799</v>
      </c>
    </row>
    <row r="1485" spans="3:4" ht="15" customHeight="1" x14ac:dyDescent="0.25">
      <c r="C1485" s="44" t="s">
        <v>7087</v>
      </c>
      <c r="D1485" s="43" t="s">
        <v>4921</v>
      </c>
    </row>
    <row r="1486" spans="3:4" ht="15" customHeight="1" x14ac:dyDescent="0.25">
      <c r="C1486" s="44" t="s">
        <v>7088</v>
      </c>
      <c r="D1486" s="43" t="s">
        <v>4952</v>
      </c>
    </row>
    <row r="1487" spans="3:4" ht="15" customHeight="1" x14ac:dyDescent="0.25">
      <c r="C1487" s="44" t="s">
        <v>7089</v>
      </c>
      <c r="D1487" s="43" t="s">
        <v>6725</v>
      </c>
    </row>
    <row r="1488" spans="3:4" ht="15" customHeight="1" x14ac:dyDescent="0.25">
      <c r="C1488" s="44" t="s">
        <v>7090</v>
      </c>
      <c r="D1488" s="43" t="s">
        <v>206</v>
      </c>
    </row>
    <row r="1489" spans="3:4" ht="15" customHeight="1" x14ac:dyDescent="0.25">
      <c r="C1489" s="44" t="s">
        <v>7091</v>
      </c>
      <c r="D1489" s="43" t="s">
        <v>207</v>
      </c>
    </row>
    <row r="1490" spans="3:4" ht="15" customHeight="1" x14ac:dyDescent="0.25">
      <c r="C1490" s="44" t="s">
        <v>7093</v>
      </c>
      <c r="D1490" s="43" t="s">
        <v>3092</v>
      </c>
    </row>
    <row r="1491" spans="3:4" ht="15" customHeight="1" x14ac:dyDescent="0.25">
      <c r="C1491" s="44" t="s">
        <v>7094</v>
      </c>
      <c r="D1491" s="43" t="s">
        <v>5411</v>
      </c>
    </row>
    <row r="1492" spans="3:4" ht="15" customHeight="1" x14ac:dyDescent="0.25">
      <c r="C1492" s="44" t="s">
        <v>7095</v>
      </c>
      <c r="D1492" s="43" t="s">
        <v>3463</v>
      </c>
    </row>
    <row r="1493" spans="3:4" ht="15" customHeight="1" x14ac:dyDescent="0.25">
      <c r="C1493" s="44" t="s">
        <v>7096</v>
      </c>
      <c r="D1493" s="43" t="s">
        <v>3793</v>
      </c>
    </row>
    <row r="1494" spans="3:4" ht="15" customHeight="1" x14ac:dyDescent="0.25">
      <c r="C1494" s="44" t="s">
        <v>7097</v>
      </c>
      <c r="D1494" s="43" t="s">
        <v>3809</v>
      </c>
    </row>
    <row r="1495" spans="3:4" ht="15" customHeight="1" x14ac:dyDescent="0.25">
      <c r="C1495" s="44" t="s">
        <v>7098</v>
      </c>
      <c r="D1495" s="43" t="s">
        <v>3815</v>
      </c>
    </row>
    <row r="1496" spans="3:4" ht="15" customHeight="1" x14ac:dyDescent="0.25">
      <c r="C1496" s="44" t="s">
        <v>7099</v>
      </c>
      <c r="D1496" s="43" t="s">
        <v>3883</v>
      </c>
    </row>
    <row r="1497" spans="3:4" ht="15" customHeight="1" x14ac:dyDescent="0.25">
      <c r="C1497" s="44" t="s">
        <v>7100</v>
      </c>
      <c r="D1497" s="43" t="s">
        <v>5886</v>
      </c>
    </row>
    <row r="1498" spans="3:4" ht="15" customHeight="1" x14ac:dyDescent="0.25">
      <c r="C1498" s="44" t="s">
        <v>7101</v>
      </c>
      <c r="D1498" s="43" t="s">
        <v>3929</v>
      </c>
    </row>
    <row r="1499" spans="3:4" ht="15" customHeight="1" x14ac:dyDescent="0.25">
      <c r="C1499" s="44" t="s">
        <v>7102</v>
      </c>
      <c r="D1499" s="43" t="s">
        <v>3934</v>
      </c>
    </row>
    <row r="1500" spans="3:4" ht="15" customHeight="1" x14ac:dyDescent="0.25">
      <c r="C1500" s="44" t="s">
        <v>7103</v>
      </c>
      <c r="D1500" s="43" t="s">
        <v>3941</v>
      </c>
    </row>
    <row r="1501" spans="3:4" ht="15" customHeight="1" x14ac:dyDescent="0.25">
      <c r="C1501" s="44" t="s">
        <v>7104</v>
      </c>
      <c r="D1501" s="43" t="s">
        <v>3962</v>
      </c>
    </row>
    <row r="1502" spans="3:4" ht="15" customHeight="1" x14ac:dyDescent="0.25">
      <c r="C1502" s="44" t="s">
        <v>7105</v>
      </c>
      <c r="D1502" s="43" t="s">
        <v>4127</v>
      </c>
    </row>
    <row r="1503" spans="3:4" ht="15" customHeight="1" x14ac:dyDescent="0.25">
      <c r="C1503" s="44" t="s">
        <v>7106</v>
      </c>
      <c r="D1503" s="43" t="s">
        <v>6073</v>
      </c>
    </row>
    <row r="1504" spans="3:4" ht="15" customHeight="1" x14ac:dyDescent="0.25">
      <c r="C1504" s="44" t="s">
        <v>7107</v>
      </c>
      <c r="D1504" s="43" t="s">
        <v>4264</v>
      </c>
    </row>
    <row r="1505" spans="3:4" ht="15" customHeight="1" x14ac:dyDescent="0.25">
      <c r="C1505" s="44" t="s">
        <v>7108</v>
      </c>
      <c r="D1505" s="43" t="s">
        <v>6268</v>
      </c>
    </row>
    <row r="1506" spans="3:4" ht="15" customHeight="1" x14ac:dyDescent="0.25">
      <c r="C1506" s="44" t="s">
        <v>7109</v>
      </c>
      <c r="D1506" s="43" t="s">
        <v>4472</v>
      </c>
    </row>
    <row r="1507" spans="3:4" ht="15" customHeight="1" x14ac:dyDescent="0.25">
      <c r="C1507" s="44" t="s">
        <v>7110</v>
      </c>
      <c r="D1507" s="43" t="s">
        <v>4855</v>
      </c>
    </row>
    <row r="1508" spans="3:4" ht="15" customHeight="1" x14ac:dyDescent="0.25">
      <c r="C1508" s="44" t="s">
        <v>7111</v>
      </c>
      <c r="D1508" s="43" t="s">
        <v>4967</v>
      </c>
    </row>
    <row r="1509" spans="3:4" ht="15" customHeight="1" x14ac:dyDescent="0.25">
      <c r="C1509" s="44" t="s">
        <v>7112</v>
      </c>
      <c r="D1509" s="43" t="s">
        <v>4982</v>
      </c>
    </row>
    <row r="1510" spans="3:4" ht="15" customHeight="1" x14ac:dyDescent="0.25">
      <c r="C1510" s="44" t="s">
        <v>7113</v>
      </c>
      <c r="D1510" s="43" t="s">
        <v>5027</v>
      </c>
    </row>
    <row r="1511" spans="3:4" ht="15" customHeight="1" x14ac:dyDescent="0.25">
      <c r="C1511" s="44" t="s">
        <v>7114</v>
      </c>
      <c r="D1511" s="43" t="s">
        <v>5032</v>
      </c>
    </row>
    <row r="1512" spans="3:4" ht="15" customHeight="1" x14ac:dyDescent="0.25">
      <c r="C1512" s="44" t="s">
        <v>7115</v>
      </c>
      <c r="D1512" s="43" t="s">
        <v>206</v>
      </c>
    </row>
    <row r="1513" spans="3:4" ht="15" customHeight="1" x14ac:dyDescent="0.25">
      <c r="C1513" s="44" t="s">
        <v>7116</v>
      </c>
      <c r="D1513" s="43" t="s">
        <v>207</v>
      </c>
    </row>
    <row r="1514" spans="3:4" ht="15" customHeight="1" x14ac:dyDescent="0.25">
      <c r="C1514" s="44" t="s">
        <v>7118</v>
      </c>
      <c r="D1514" s="43" t="s">
        <v>2882</v>
      </c>
    </row>
    <row r="1515" spans="3:4" ht="15" customHeight="1" x14ac:dyDescent="0.25">
      <c r="C1515" s="44" t="s">
        <v>7119</v>
      </c>
      <c r="D1515" s="43" t="s">
        <v>2998</v>
      </c>
    </row>
    <row r="1516" spans="3:4" ht="15" customHeight="1" x14ac:dyDescent="0.25">
      <c r="C1516" s="44" t="s">
        <v>7120</v>
      </c>
      <c r="D1516" s="43" t="s">
        <v>3004</v>
      </c>
    </row>
    <row r="1517" spans="3:4" ht="15" customHeight="1" x14ac:dyDescent="0.25">
      <c r="C1517" s="44" t="s">
        <v>7121</v>
      </c>
      <c r="D1517" s="43" t="s">
        <v>3061</v>
      </c>
    </row>
    <row r="1518" spans="3:4" ht="15" customHeight="1" x14ac:dyDescent="0.25">
      <c r="C1518" s="44" t="s">
        <v>7122</v>
      </c>
      <c r="D1518" s="43" t="s">
        <v>5314</v>
      </c>
    </row>
    <row r="1519" spans="3:4" ht="15" customHeight="1" x14ac:dyDescent="0.25">
      <c r="C1519" s="44" t="s">
        <v>7123</v>
      </c>
      <c r="D1519" s="43" t="s">
        <v>3066</v>
      </c>
    </row>
    <row r="1520" spans="3:4" ht="15" customHeight="1" x14ac:dyDescent="0.25">
      <c r="C1520" s="44" t="s">
        <v>7124</v>
      </c>
      <c r="D1520" s="43" t="s">
        <v>3076</v>
      </c>
    </row>
    <row r="1521" spans="3:4" ht="15" customHeight="1" x14ac:dyDescent="0.25">
      <c r="C1521" s="44" t="s">
        <v>7125</v>
      </c>
      <c r="D1521" s="43" t="s">
        <v>3082</v>
      </c>
    </row>
    <row r="1522" spans="3:4" ht="15" customHeight="1" x14ac:dyDescent="0.25">
      <c r="C1522" s="44" t="s">
        <v>7126</v>
      </c>
      <c r="D1522" s="43" t="s">
        <v>3128</v>
      </c>
    </row>
    <row r="1523" spans="3:4" ht="15" customHeight="1" x14ac:dyDescent="0.25">
      <c r="C1523" s="44" t="s">
        <v>7127</v>
      </c>
      <c r="D1523" s="43" t="s">
        <v>3138</v>
      </c>
    </row>
    <row r="1524" spans="3:4" ht="15" customHeight="1" x14ac:dyDescent="0.25">
      <c r="C1524" s="44" t="s">
        <v>7128</v>
      </c>
      <c r="D1524" s="43" t="s">
        <v>3143</v>
      </c>
    </row>
    <row r="1525" spans="3:4" ht="15" customHeight="1" x14ac:dyDescent="0.25">
      <c r="C1525" s="44" t="s">
        <v>7129</v>
      </c>
      <c r="D1525" s="43" t="s">
        <v>3149</v>
      </c>
    </row>
    <row r="1526" spans="3:4" ht="15" customHeight="1" x14ac:dyDescent="0.25">
      <c r="C1526" s="44" t="s">
        <v>7130</v>
      </c>
      <c r="D1526" s="43" t="s">
        <v>3182</v>
      </c>
    </row>
    <row r="1527" spans="3:4" ht="15" customHeight="1" x14ac:dyDescent="0.25">
      <c r="C1527" s="44" t="s">
        <v>7131</v>
      </c>
      <c r="D1527" s="43" t="s">
        <v>3567</v>
      </c>
    </row>
    <row r="1528" spans="3:4" ht="15" customHeight="1" x14ac:dyDescent="0.25">
      <c r="C1528" s="44" t="s">
        <v>7132</v>
      </c>
      <c r="D1528" s="43" t="s">
        <v>5841</v>
      </c>
    </row>
    <row r="1529" spans="3:4" ht="15" customHeight="1" x14ac:dyDescent="0.25">
      <c r="C1529" s="44" t="s">
        <v>7133</v>
      </c>
      <c r="D1529" s="43" t="s">
        <v>6047</v>
      </c>
    </row>
    <row r="1530" spans="3:4" ht="15" customHeight="1" x14ac:dyDescent="0.25">
      <c r="C1530" s="44" t="s">
        <v>7134</v>
      </c>
      <c r="D1530" s="43" t="s">
        <v>4134</v>
      </c>
    </row>
    <row r="1531" spans="3:4" ht="15" customHeight="1" x14ac:dyDescent="0.25">
      <c r="C1531" s="44" t="s">
        <v>7135</v>
      </c>
      <c r="D1531" s="43" t="s">
        <v>4185</v>
      </c>
    </row>
    <row r="1532" spans="3:4" ht="15" customHeight="1" x14ac:dyDescent="0.25">
      <c r="C1532" s="44" t="s">
        <v>7136</v>
      </c>
      <c r="D1532" s="43" t="s">
        <v>4559</v>
      </c>
    </row>
    <row r="1533" spans="3:4" ht="15" customHeight="1" x14ac:dyDescent="0.25">
      <c r="C1533" s="44" t="s">
        <v>7137</v>
      </c>
      <c r="D1533" s="43" t="s">
        <v>6541</v>
      </c>
    </row>
    <row r="1534" spans="3:4" ht="15" customHeight="1" x14ac:dyDescent="0.25">
      <c r="C1534" s="44" t="s">
        <v>7138</v>
      </c>
      <c r="D1534" s="43" t="s">
        <v>6642</v>
      </c>
    </row>
    <row r="1535" spans="3:4" ht="15" customHeight="1" x14ac:dyDescent="0.25">
      <c r="C1535" s="44" t="s">
        <v>7139</v>
      </c>
      <c r="D1535" s="43" t="s">
        <v>6725</v>
      </c>
    </row>
    <row r="1536" spans="3:4" ht="15" customHeight="1" x14ac:dyDescent="0.25">
      <c r="C1536" s="44" t="s">
        <v>7140</v>
      </c>
      <c r="D1536" s="43" t="s">
        <v>206</v>
      </c>
    </row>
    <row r="1537" spans="3:4" ht="15" customHeight="1" x14ac:dyDescent="0.25">
      <c r="C1537" s="44" t="s">
        <v>7141</v>
      </c>
      <c r="D1537" s="43" t="s">
        <v>207</v>
      </c>
    </row>
    <row r="1538" spans="3:4" ht="15" customHeight="1" x14ac:dyDescent="0.25">
      <c r="C1538" s="44" t="s">
        <v>7143</v>
      </c>
      <c r="D1538" s="43" t="s">
        <v>5400</v>
      </c>
    </row>
    <row r="1539" spans="3:4" ht="15" customHeight="1" x14ac:dyDescent="0.25">
      <c r="C1539" s="44" t="s">
        <v>7144</v>
      </c>
      <c r="D1539" s="43" t="s">
        <v>3496</v>
      </c>
    </row>
    <row r="1540" spans="3:4" ht="15" customHeight="1" x14ac:dyDescent="0.25">
      <c r="C1540" s="44" t="s">
        <v>7145</v>
      </c>
      <c r="D1540" s="43" t="s">
        <v>3584</v>
      </c>
    </row>
    <row r="1541" spans="3:4" ht="15" customHeight="1" x14ac:dyDescent="0.25">
      <c r="C1541" s="44" t="s">
        <v>7146</v>
      </c>
      <c r="D1541" s="43" t="s">
        <v>3589</v>
      </c>
    </row>
    <row r="1542" spans="3:4" ht="15" customHeight="1" x14ac:dyDescent="0.25">
      <c r="C1542" s="44" t="s">
        <v>7147</v>
      </c>
      <c r="D1542" s="43" t="s">
        <v>5679</v>
      </c>
    </row>
    <row r="1543" spans="3:4" ht="15" customHeight="1" x14ac:dyDescent="0.25">
      <c r="C1543" s="44" t="s">
        <v>7148</v>
      </c>
      <c r="D1543" s="43" t="s">
        <v>3685</v>
      </c>
    </row>
    <row r="1544" spans="3:4" ht="15" customHeight="1" x14ac:dyDescent="0.25">
      <c r="C1544" s="44" t="s">
        <v>7149</v>
      </c>
      <c r="D1544" s="43" t="s">
        <v>3827</v>
      </c>
    </row>
    <row r="1545" spans="3:4" ht="15" customHeight="1" x14ac:dyDescent="0.25">
      <c r="C1545" s="44" t="s">
        <v>7150</v>
      </c>
      <c r="D1545" s="43" t="s">
        <v>3861</v>
      </c>
    </row>
    <row r="1546" spans="3:4" ht="15" customHeight="1" x14ac:dyDescent="0.25">
      <c r="C1546" s="44" t="s">
        <v>7151</v>
      </c>
      <c r="D1546" s="43" t="s">
        <v>5881</v>
      </c>
    </row>
    <row r="1547" spans="3:4" ht="15" customHeight="1" x14ac:dyDescent="0.25">
      <c r="C1547" s="44" t="s">
        <v>7152</v>
      </c>
      <c r="D1547" s="43" t="s">
        <v>3941</v>
      </c>
    </row>
    <row r="1548" spans="3:4" ht="15" customHeight="1" x14ac:dyDescent="0.25">
      <c r="C1548" s="44" t="s">
        <v>7153</v>
      </c>
      <c r="D1548" s="43" t="s">
        <v>3955</v>
      </c>
    </row>
    <row r="1549" spans="3:4" ht="15" customHeight="1" x14ac:dyDescent="0.25">
      <c r="C1549" s="44" t="s">
        <v>7154</v>
      </c>
      <c r="D1549" s="43" t="s">
        <v>3962</v>
      </c>
    </row>
    <row r="1550" spans="3:4" ht="15" customHeight="1" x14ac:dyDescent="0.25">
      <c r="C1550" s="44" t="s">
        <v>7155</v>
      </c>
      <c r="D1550" s="43" t="s">
        <v>6164</v>
      </c>
    </row>
    <row r="1551" spans="3:4" ht="15" customHeight="1" x14ac:dyDescent="0.25">
      <c r="C1551" s="44" t="s">
        <v>7156</v>
      </c>
      <c r="D1551" s="43" t="s">
        <v>4329</v>
      </c>
    </row>
    <row r="1552" spans="3:4" ht="15" customHeight="1" x14ac:dyDescent="0.25">
      <c r="C1552" s="44" t="s">
        <v>7157</v>
      </c>
      <c r="D1552" s="43" t="s">
        <v>4410</v>
      </c>
    </row>
    <row r="1553" spans="3:4" ht="15" customHeight="1" x14ac:dyDescent="0.25">
      <c r="C1553" s="44" t="s">
        <v>7158</v>
      </c>
      <c r="D1553" s="43" t="s">
        <v>4478</v>
      </c>
    </row>
    <row r="1554" spans="3:4" ht="15" customHeight="1" x14ac:dyDescent="0.25">
      <c r="C1554" s="44" t="s">
        <v>7159</v>
      </c>
      <c r="D1554" s="43" t="s">
        <v>4651</v>
      </c>
    </row>
    <row r="1555" spans="3:4" ht="15" customHeight="1" x14ac:dyDescent="0.25">
      <c r="C1555" s="44" t="s">
        <v>7160</v>
      </c>
      <c r="D1555" s="43" t="s">
        <v>4282</v>
      </c>
    </row>
    <row r="1556" spans="3:4" ht="15" customHeight="1" x14ac:dyDescent="0.25">
      <c r="C1556" s="44" t="s">
        <v>7161</v>
      </c>
      <c r="D1556" s="43" t="s">
        <v>6601</v>
      </c>
    </row>
    <row r="1557" spans="3:4" ht="15" customHeight="1" x14ac:dyDescent="0.25">
      <c r="C1557" s="44" t="s">
        <v>7162</v>
      </c>
      <c r="D1557" s="43" t="s">
        <v>4860</v>
      </c>
    </row>
    <row r="1558" spans="3:4" ht="15" customHeight="1" x14ac:dyDescent="0.25">
      <c r="C1558" s="44" t="s">
        <v>7163</v>
      </c>
      <c r="D1558" s="43" t="s">
        <v>4903</v>
      </c>
    </row>
    <row r="1559" spans="3:4" ht="15" customHeight="1" x14ac:dyDescent="0.25">
      <c r="C1559" s="44" t="s">
        <v>7164</v>
      </c>
      <c r="D1559" s="43" t="s">
        <v>4962</v>
      </c>
    </row>
    <row r="1560" spans="3:4" ht="15" customHeight="1" x14ac:dyDescent="0.25">
      <c r="C1560" s="44" t="s">
        <v>7165</v>
      </c>
      <c r="D1560" s="43" t="s">
        <v>206</v>
      </c>
    </row>
    <row r="1561" spans="3:4" ht="15" customHeight="1" x14ac:dyDescent="0.25">
      <c r="C1561" s="44" t="s">
        <v>7166</v>
      </c>
      <c r="D1561" s="43" t="s">
        <v>207</v>
      </c>
    </row>
    <row r="1562" spans="3:4" ht="15" customHeight="1" x14ac:dyDescent="0.25">
      <c r="C1562" s="44" t="s">
        <v>7168</v>
      </c>
      <c r="D1562" s="43" t="s">
        <v>2903</v>
      </c>
    </row>
    <row r="1563" spans="3:4" ht="15" customHeight="1" x14ac:dyDescent="0.25">
      <c r="C1563" s="44" t="s">
        <v>7169</v>
      </c>
      <c r="D1563" s="43" t="s">
        <v>2966</v>
      </c>
    </row>
    <row r="1564" spans="3:4" ht="15" customHeight="1" x14ac:dyDescent="0.25">
      <c r="C1564" s="44" t="s">
        <v>7170</v>
      </c>
      <c r="D1564" s="43" t="s">
        <v>2971</v>
      </c>
    </row>
    <row r="1565" spans="3:4" ht="15" customHeight="1" x14ac:dyDescent="0.25">
      <c r="C1565" s="44" t="s">
        <v>7171</v>
      </c>
      <c r="D1565" s="43" t="s">
        <v>2976</v>
      </c>
    </row>
    <row r="1566" spans="3:4" ht="15" customHeight="1" x14ac:dyDescent="0.25">
      <c r="C1566" s="44" t="s">
        <v>7172</v>
      </c>
      <c r="D1566" s="43" t="s">
        <v>2981</v>
      </c>
    </row>
    <row r="1567" spans="3:4" ht="15" customHeight="1" x14ac:dyDescent="0.25">
      <c r="C1567" s="44" t="s">
        <v>7173</v>
      </c>
      <c r="D1567" s="43" t="s">
        <v>3216</v>
      </c>
    </row>
    <row r="1568" spans="3:4" ht="15" customHeight="1" x14ac:dyDescent="0.25">
      <c r="C1568" s="44" t="s">
        <v>7174</v>
      </c>
      <c r="D1568" s="43" t="s">
        <v>3599</v>
      </c>
    </row>
    <row r="1569" spans="3:4" ht="15" customHeight="1" x14ac:dyDescent="0.25">
      <c r="C1569" s="44" t="s">
        <v>7175</v>
      </c>
      <c r="D1569" s="43" t="s">
        <v>4039</v>
      </c>
    </row>
    <row r="1570" spans="3:4" ht="15" customHeight="1" x14ac:dyDescent="0.25">
      <c r="C1570" s="44" t="s">
        <v>7176</v>
      </c>
      <c r="D1570" s="43" t="s">
        <v>4090</v>
      </c>
    </row>
    <row r="1571" spans="3:4" ht="15" customHeight="1" x14ac:dyDescent="0.25">
      <c r="C1571" s="44" t="s">
        <v>7177</v>
      </c>
      <c r="D1571" s="43" t="s">
        <v>4294</v>
      </c>
    </row>
    <row r="1572" spans="3:4" ht="15" customHeight="1" x14ac:dyDescent="0.25">
      <c r="C1572" s="44" t="s">
        <v>7178</v>
      </c>
      <c r="D1572" s="43" t="s">
        <v>4599</v>
      </c>
    </row>
    <row r="1573" spans="3:4" ht="15" customHeight="1" x14ac:dyDescent="0.25">
      <c r="C1573" s="44" t="s">
        <v>7179</v>
      </c>
      <c r="D1573" s="43" t="s">
        <v>4729</v>
      </c>
    </row>
    <row r="1574" spans="3:4" ht="15" customHeight="1" x14ac:dyDescent="0.25">
      <c r="C1574" s="44" t="s">
        <v>7180</v>
      </c>
      <c r="D1574" s="43" t="s">
        <v>4735</v>
      </c>
    </row>
    <row r="1575" spans="3:4" ht="15" customHeight="1" x14ac:dyDescent="0.25">
      <c r="C1575" s="44" t="s">
        <v>7181</v>
      </c>
      <c r="D1575" s="43" t="s">
        <v>4741</v>
      </c>
    </row>
    <row r="1576" spans="3:4" ht="15" customHeight="1" x14ac:dyDescent="0.25">
      <c r="C1576" s="44" t="s">
        <v>7182</v>
      </c>
      <c r="D1576" s="43" t="s">
        <v>4753</v>
      </c>
    </row>
    <row r="1577" spans="3:4" ht="15" customHeight="1" x14ac:dyDescent="0.25">
      <c r="C1577" s="44" t="s">
        <v>7183</v>
      </c>
      <c r="D1577" s="43" t="s">
        <v>6569</v>
      </c>
    </row>
    <row r="1578" spans="3:4" ht="15" customHeight="1" x14ac:dyDescent="0.25">
      <c r="C1578" s="44" t="s">
        <v>7184</v>
      </c>
      <c r="D1578" s="43" t="s">
        <v>4430</v>
      </c>
    </row>
    <row r="1579" spans="3:4" ht="15" customHeight="1" x14ac:dyDescent="0.25">
      <c r="C1579" s="44" t="s">
        <v>7185</v>
      </c>
      <c r="D1579" s="43" t="s">
        <v>4881</v>
      </c>
    </row>
    <row r="1580" spans="3:4" ht="15" customHeight="1" x14ac:dyDescent="0.25">
      <c r="C1580" s="44" t="s">
        <v>7186</v>
      </c>
      <c r="D1580" s="43" t="s">
        <v>4886</v>
      </c>
    </row>
    <row r="1581" spans="3:4" ht="15" customHeight="1" x14ac:dyDescent="0.25">
      <c r="C1581" s="44" t="s">
        <v>7187</v>
      </c>
      <c r="D1581" s="43" t="s">
        <v>4891</v>
      </c>
    </row>
    <row r="1582" spans="3:4" ht="15" customHeight="1" x14ac:dyDescent="0.25">
      <c r="C1582" s="44" t="s">
        <v>7188</v>
      </c>
      <c r="D1582" s="43" t="s">
        <v>4897</v>
      </c>
    </row>
    <row r="1583" spans="3:4" ht="15" customHeight="1" x14ac:dyDescent="0.25">
      <c r="C1583" s="44" t="s">
        <v>7189</v>
      </c>
      <c r="D1583" s="43" t="s">
        <v>6839</v>
      </c>
    </row>
    <row r="1584" spans="3:4" ht="15" customHeight="1" x14ac:dyDescent="0.25">
      <c r="C1584" s="44" t="s">
        <v>7190</v>
      </c>
      <c r="D1584" s="43" t="s">
        <v>206</v>
      </c>
    </row>
    <row r="1585" spans="3:4" ht="15" customHeight="1" x14ac:dyDescent="0.25">
      <c r="C1585" s="44" t="s">
        <v>7191</v>
      </c>
      <c r="D1585" s="43" t="s">
        <v>207</v>
      </c>
    </row>
    <row r="1586" spans="3:4" ht="15" customHeight="1" x14ac:dyDescent="0.25">
      <c r="C1586" s="44" t="s">
        <v>7193</v>
      </c>
      <c r="D1586" s="43" t="s">
        <v>2856</v>
      </c>
    </row>
    <row r="1587" spans="3:4" ht="15" customHeight="1" x14ac:dyDescent="0.25">
      <c r="C1587" s="44" t="s">
        <v>7194</v>
      </c>
      <c r="D1587" s="43" t="s">
        <v>2882</v>
      </c>
    </row>
    <row r="1588" spans="3:4" ht="15" customHeight="1" x14ac:dyDescent="0.25">
      <c r="C1588" s="44" t="s">
        <v>7195</v>
      </c>
      <c r="D1588" s="43" t="s">
        <v>2998</v>
      </c>
    </row>
    <row r="1589" spans="3:4" ht="15" customHeight="1" x14ac:dyDescent="0.25">
      <c r="C1589" s="44" t="s">
        <v>7196</v>
      </c>
      <c r="D1589" s="43" t="s">
        <v>3004</v>
      </c>
    </row>
    <row r="1590" spans="3:4" ht="15" customHeight="1" x14ac:dyDescent="0.25">
      <c r="C1590" s="44" t="s">
        <v>7197</v>
      </c>
      <c r="D1590" s="43" t="s">
        <v>3087</v>
      </c>
    </row>
    <row r="1591" spans="3:4" ht="15" customHeight="1" x14ac:dyDescent="0.25">
      <c r="C1591" s="44" t="s">
        <v>7198</v>
      </c>
      <c r="D1591" s="43" t="s">
        <v>3479</v>
      </c>
    </row>
    <row r="1592" spans="3:4" ht="15" customHeight="1" x14ac:dyDescent="0.25">
      <c r="C1592" s="44" t="s">
        <v>7199</v>
      </c>
      <c r="D1592" s="43" t="s">
        <v>4056</v>
      </c>
    </row>
    <row r="1593" spans="3:4" ht="15" customHeight="1" x14ac:dyDescent="0.25">
      <c r="C1593" s="44" t="s">
        <v>7200</v>
      </c>
      <c r="D1593" s="43" t="s">
        <v>3937</v>
      </c>
    </row>
    <row r="1594" spans="3:4" ht="15" customHeight="1" x14ac:dyDescent="0.25">
      <c r="C1594" s="44" t="s">
        <v>7201</v>
      </c>
      <c r="D1594" s="43" t="s">
        <v>4185</v>
      </c>
    </row>
    <row r="1595" spans="3:4" ht="15" customHeight="1" x14ac:dyDescent="0.25">
      <c r="C1595" s="44" t="s">
        <v>7202</v>
      </c>
      <c r="D1595" s="43" t="s">
        <v>4191</v>
      </c>
    </row>
    <row r="1596" spans="3:4" ht="15" customHeight="1" x14ac:dyDescent="0.25">
      <c r="C1596" s="44" t="s">
        <v>7203</v>
      </c>
      <c r="D1596" s="43" t="s">
        <v>4450</v>
      </c>
    </row>
    <row r="1597" spans="3:4" ht="15" customHeight="1" x14ac:dyDescent="0.25">
      <c r="C1597" s="44" t="s">
        <v>7204</v>
      </c>
      <c r="D1597" s="43" t="s">
        <v>4461</v>
      </c>
    </row>
    <row r="1598" spans="3:4" ht="15" customHeight="1" x14ac:dyDescent="0.25">
      <c r="C1598" s="44" t="s">
        <v>7205</v>
      </c>
      <c r="D1598" s="43" t="s">
        <v>6354</v>
      </c>
    </row>
    <row r="1599" spans="3:4" ht="15" customHeight="1" x14ac:dyDescent="0.25">
      <c r="C1599" s="44" t="s">
        <v>7206</v>
      </c>
      <c r="D1599" s="43" t="s">
        <v>4540</v>
      </c>
    </row>
    <row r="1600" spans="3:4" ht="15" customHeight="1" x14ac:dyDescent="0.25">
      <c r="C1600" s="44" t="s">
        <v>7207</v>
      </c>
      <c r="D1600" s="43" t="s">
        <v>4546</v>
      </c>
    </row>
    <row r="1601" spans="3:4" ht="15" customHeight="1" x14ac:dyDescent="0.25">
      <c r="C1601" s="44" t="s">
        <v>7208</v>
      </c>
      <c r="D1601" s="43" t="s">
        <v>4552</v>
      </c>
    </row>
    <row r="1602" spans="3:4" ht="15" customHeight="1" x14ac:dyDescent="0.25">
      <c r="C1602" s="44" t="s">
        <v>7209</v>
      </c>
      <c r="D1602" s="43" t="s">
        <v>4559</v>
      </c>
    </row>
    <row r="1603" spans="3:4" ht="15" customHeight="1" x14ac:dyDescent="0.25">
      <c r="C1603" s="44" t="s">
        <v>7210</v>
      </c>
      <c r="D1603" s="43" t="s">
        <v>6408</v>
      </c>
    </row>
    <row r="1604" spans="3:4" ht="15" customHeight="1" x14ac:dyDescent="0.25">
      <c r="C1604" s="44" t="s">
        <v>7211</v>
      </c>
      <c r="D1604" s="43" t="s">
        <v>5041</v>
      </c>
    </row>
    <row r="1605" spans="3:4" ht="15" customHeight="1" x14ac:dyDescent="0.25">
      <c r="C1605" s="44" t="s">
        <v>7212</v>
      </c>
      <c r="D1605" s="43" t="s">
        <v>5109</v>
      </c>
    </row>
    <row r="1606" spans="3:4" ht="15" customHeight="1" x14ac:dyDescent="0.25">
      <c r="C1606" s="44" t="s">
        <v>7213</v>
      </c>
      <c r="D1606" s="43" t="s">
        <v>5114</v>
      </c>
    </row>
    <row r="1607" spans="3:4" ht="15" customHeight="1" x14ac:dyDescent="0.25">
      <c r="C1607" s="44" t="s">
        <v>7214</v>
      </c>
      <c r="D1607" s="43" t="s">
        <v>6833</v>
      </c>
    </row>
    <row r="1608" spans="3:4" ht="15" customHeight="1" x14ac:dyDescent="0.25">
      <c r="C1608" s="44" t="s">
        <v>7215</v>
      </c>
      <c r="D1608" s="43" t="s">
        <v>206</v>
      </c>
    </row>
    <row r="1609" spans="3:4" ht="15" customHeight="1" x14ac:dyDescent="0.25">
      <c r="C1609" s="44" t="s">
        <v>7216</v>
      </c>
      <c r="D1609" s="43" t="s">
        <v>207</v>
      </c>
    </row>
    <row r="1610" spans="3:4" ht="15" customHeight="1" x14ac:dyDescent="0.25">
      <c r="C1610" s="44" t="s">
        <v>7218</v>
      </c>
      <c r="D1610" s="43" t="s">
        <v>3239</v>
      </c>
    </row>
    <row r="1611" spans="3:4" ht="15" customHeight="1" x14ac:dyDescent="0.25">
      <c r="C1611" s="44" t="s">
        <v>7219</v>
      </c>
      <c r="D1611" s="43" t="s">
        <v>3283</v>
      </c>
    </row>
    <row r="1612" spans="3:4" ht="15" customHeight="1" x14ac:dyDescent="0.25">
      <c r="C1612" s="44" t="s">
        <v>7220</v>
      </c>
      <c r="D1612" s="43" t="s">
        <v>3513</v>
      </c>
    </row>
    <row r="1613" spans="3:4" ht="15" customHeight="1" x14ac:dyDescent="0.25">
      <c r="C1613" s="44" t="s">
        <v>7221</v>
      </c>
      <c r="D1613" s="43" t="s">
        <v>3519</v>
      </c>
    </row>
    <row r="1614" spans="3:4" ht="15" customHeight="1" x14ac:dyDescent="0.25">
      <c r="C1614" s="44" t="s">
        <v>7222</v>
      </c>
      <c r="D1614" s="43" t="s">
        <v>3525</v>
      </c>
    </row>
    <row r="1615" spans="3:4" ht="15" customHeight="1" x14ac:dyDescent="0.25">
      <c r="C1615" s="44" t="s">
        <v>7223</v>
      </c>
      <c r="D1615" s="43" t="s">
        <v>3531</v>
      </c>
    </row>
    <row r="1616" spans="3:4" ht="15" customHeight="1" x14ac:dyDescent="0.25">
      <c r="C1616" s="44" t="s">
        <v>7224</v>
      </c>
      <c r="D1616" s="43" t="s">
        <v>3537</v>
      </c>
    </row>
    <row r="1617" spans="3:4" ht="15" customHeight="1" x14ac:dyDescent="0.25">
      <c r="C1617" s="44" t="s">
        <v>7225</v>
      </c>
      <c r="D1617" s="43" t="s">
        <v>3543</v>
      </c>
    </row>
    <row r="1618" spans="3:4" ht="15" customHeight="1" x14ac:dyDescent="0.25">
      <c r="C1618" s="44" t="s">
        <v>7226</v>
      </c>
      <c r="D1618" s="43" t="s">
        <v>3622</v>
      </c>
    </row>
    <row r="1619" spans="3:4" ht="15" customHeight="1" x14ac:dyDescent="0.25">
      <c r="C1619" s="44" t="s">
        <v>7227</v>
      </c>
      <c r="D1619" s="43" t="s">
        <v>3627</v>
      </c>
    </row>
    <row r="1620" spans="3:4" ht="15" customHeight="1" x14ac:dyDescent="0.25">
      <c r="C1620" s="44" t="s">
        <v>7228</v>
      </c>
      <c r="D1620" s="43" t="s">
        <v>4033</v>
      </c>
    </row>
    <row r="1621" spans="3:4" ht="15" customHeight="1" x14ac:dyDescent="0.25">
      <c r="C1621" s="44" t="s">
        <v>7229</v>
      </c>
      <c r="D1621" s="43" t="s">
        <v>4286</v>
      </c>
    </row>
    <row r="1622" spans="3:4" ht="15" customHeight="1" x14ac:dyDescent="0.25">
      <c r="C1622" s="44" t="s">
        <v>7230</v>
      </c>
      <c r="D1622" s="43" t="s">
        <v>4700</v>
      </c>
    </row>
    <row r="1623" spans="3:4" ht="15" customHeight="1" x14ac:dyDescent="0.25">
      <c r="C1623" s="44" t="s">
        <v>7231</v>
      </c>
      <c r="D1623" s="43" t="s">
        <v>4655</v>
      </c>
    </row>
    <row r="1624" spans="3:4" ht="15" customHeight="1" x14ac:dyDescent="0.25">
      <c r="C1624" s="44" t="s">
        <v>7232</v>
      </c>
      <c r="D1624" s="43" t="s">
        <v>4802</v>
      </c>
    </row>
    <row r="1625" spans="3:4" ht="15" customHeight="1" x14ac:dyDescent="0.25">
      <c r="C1625" s="44" t="s">
        <v>7233</v>
      </c>
      <c r="D1625" s="43" t="s">
        <v>4680</v>
      </c>
    </row>
    <row r="1626" spans="3:4" ht="15" customHeight="1" x14ac:dyDescent="0.25">
      <c r="C1626" s="44" t="s">
        <v>7234</v>
      </c>
      <c r="D1626" s="43" t="s">
        <v>5068</v>
      </c>
    </row>
    <row r="1627" spans="3:4" ht="15" customHeight="1" x14ac:dyDescent="0.25">
      <c r="C1627" s="44" t="s">
        <v>7235</v>
      </c>
      <c r="D1627" s="43" t="s">
        <v>5075</v>
      </c>
    </row>
    <row r="1628" spans="3:4" ht="15" customHeight="1" x14ac:dyDescent="0.25">
      <c r="C1628" s="44" t="s">
        <v>7236</v>
      </c>
      <c r="D1628" s="43" t="s">
        <v>5081</v>
      </c>
    </row>
    <row r="1629" spans="3:4" ht="15" customHeight="1" x14ac:dyDescent="0.25">
      <c r="C1629" s="44" t="s">
        <v>7237</v>
      </c>
      <c r="D1629" s="43" t="s">
        <v>5087</v>
      </c>
    </row>
    <row r="1630" spans="3:4" ht="15" customHeight="1" x14ac:dyDescent="0.25">
      <c r="C1630" s="44" t="s">
        <v>7238</v>
      </c>
      <c r="D1630" s="43" t="s">
        <v>5093</v>
      </c>
    </row>
    <row r="1631" spans="3:4" ht="15" customHeight="1" x14ac:dyDescent="0.25">
      <c r="C1631" s="44" t="s">
        <v>7239</v>
      </c>
      <c r="D1631" s="43" t="s">
        <v>5099</v>
      </c>
    </row>
    <row r="1632" spans="3:4" ht="15" customHeight="1" x14ac:dyDescent="0.25">
      <c r="C1632" s="44" t="s">
        <v>7240</v>
      </c>
      <c r="D1632" s="43" t="s">
        <v>206</v>
      </c>
    </row>
    <row r="1633" spans="3:4" ht="15" customHeight="1" x14ac:dyDescent="0.25">
      <c r="C1633" s="44" t="s">
        <v>7241</v>
      </c>
      <c r="D1633" s="43" t="s">
        <v>207</v>
      </c>
    </row>
    <row r="1634" spans="3:4" ht="15" customHeight="1" x14ac:dyDescent="0.25">
      <c r="C1634" s="44" t="s">
        <v>7243</v>
      </c>
      <c r="D1634" s="43" t="s">
        <v>3490</v>
      </c>
    </row>
    <row r="1635" spans="3:4" ht="15" customHeight="1" x14ac:dyDescent="0.25">
      <c r="C1635" s="44" t="s">
        <v>7244</v>
      </c>
      <c r="D1635" s="43" t="s">
        <v>3502</v>
      </c>
    </row>
    <row r="1636" spans="3:4" ht="15" customHeight="1" x14ac:dyDescent="0.25">
      <c r="C1636" s="44" t="s">
        <v>7245</v>
      </c>
      <c r="D1636" s="43" t="s">
        <v>3579</v>
      </c>
    </row>
    <row r="1637" spans="3:4" ht="15" customHeight="1" x14ac:dyDescent="0.25">
      <c r="C1637" s="44" t="s">
        <v>7246</v>
      </c>
      <c r="D1637" s="43" t="s">
        <v>5723</v>
      </c>
    </row>
    <row r="1638" spans="3:4" ht="15" customHeight="1" x14ac:dyDescent="0.25">
      <c r="C1638" s="44" t="s">
        <v>7247</v>
      </c>
      <c r="D1638" s="43" t="s">
        <v>3659</v>
      </c>
    </row>
    <row r="1639" spans="3:4" ht="15" customHeight="1" x14ac:dyDescent="0.25">
      <c r="C1639" s="44" t="s">
        <v>7248</v>
      </c>
      <c r="D1639" s="43" t="s">
        <v>3984</v>
      </c>
    </row>
    <row r="1640" spans="3:4" ht="15" customHeight="1" x14ac:dyDescent="0.25">
      <c r="C1640" s="44" t="s">
        <v>7249</v>
      </c>
      <c r="D1640" s="43" t="s">
        <v>4007</v>
      </c>
    </row>
    <row r="1641" spans="3:4" ht="15" customHeight="1" x14ac:dyDescent="0.25">
      <c r="C1641" s="44" t="s">
        <v>7250</v>
      </c>
      <c r="D1641" s="43" t="s">
        <v>6012</v>
      </c>
    </row>
    <row r="1642" spans="3:4" ht="15" customHeight="1" x14ac:dyDescent="0.25">
      <c r="C1642" s="44" t="s">
        <v>7251</v>
      </c>
      <c r="D1642" s="43" t="s">
        <v>4225</v>
      </c>
    </row>
    <row r="1643" spans="3:4" ht="15" customHeight="1" x14ac:dyDescent="0.25">
      <c r="C1643" s="44" t="s">
        <v>7252</v>
      </c>
      <c r="D1643" s="43" t="s">
        <v>6155</v>
      </c>
    </row>
    <row r="1644" spans="3:4" ht="15" customHeight="1" x14ac:dyDescent="0.25">
      <c r="C1644" s="44" t="s">
        <v>7253</v>
      </c>
      <c r="D1644" s="43" t="s">
        <v>4254</v>
      </c>
    </row>
    <row r="1645" spans="3:4" ht="15" customHeight="1" x14ac:dyDescent="0.25">
      <c r="C1645" s="44" t="s">
        <v>7254</v>
      </c>
      <c r="D1645" s="43" t="s">
        <v>4272</v>
      </c>
    </row>
    <row r="1646" spans="3:4" ht="15" customHeight="1" x14ac:dyDescent="0.25">
      <c r="C1646" s="44" t="s">
        <v>7255</v>
      </c>
      <c r="D1646" s="43" t="s">
        <v>4305</v>
      </c>
    </row>
    <row r="1647" spans="3:4" ht="15" customHeight="1" x14ac:dyDescent="0.25">
      <c r="C1647" s="44" t="s">
        <v>7256</v>
      </c>
      <c r="D1647" s="43" t="s">
        <v>4363</v>
      </c>
    </row>
    <row r="1648" spans="3:4" ht="15" customHeight="1" x14ac:dyDescent="0.25">
      <c r="C1648" s="44" t="s">
        <v>7257</v>
      </c>
      <c r="D1648" s="43" t="s">
        <v>4396</v>
      </c>
    </row>
    <row r="1649" spans="3:4" ht="15" customHeight="1" x14ac:dyDescent="0.25">
      <c r="C1649" s="44" t="s">
        <v>7258</v>
      </c>
      <c r="D1649" s="43" t="s">
        <v>4478</v>
      </c>
    </row>
    <row r="1650" spans="3:4" ht="15" customHeight="1" x14ac:dyDescent="0.25">
      <c r="C1650" s="44" t="s">
        <v>7259</v>
      </c>
      <c r="D1650" s="43" t="s">
        <v>4676</v>
      </c>
    </row>
    <row r="1651" spans="3:4" ht="15" customHeight="1" x14ac:dyDescent="0.25">
      <c r="C1651" s="44" t="s">
        <v>7260</v>
      </c>
      <c r="D1651" s="43" t="s">
        <v>4684</v>
      </c>
    </row>
    <row r="1652" spans="3:4" ht="15" customHeight="1" x14ac:dyDescent="0.25">
      <c r="C1652" s="44" t="s">
        <v>7261</v>
      </c>
      <c r="D1652" s="43" t="s">
        <v>4735</v>
      </c>
    </row>
    <row r="1653" spans="3:4" ht="15" customHeight="1" x14ac:dyDescent="0.25">
      <c r="C1653" s="44" t="s">
        <v>7262</v>
      </c>
      <c r="D1653" s="43" t="s">
        <v>4810</v>
      </c>
    </row>
    <row r="1654" spans="3:4" ht="15" customHeight="1" x14ac:dyDescent="0.25">
      <c r="C1654" s="44" t="s">
        <v>7263</v>
      </c>
      <c r="D1654" s="45" t="s">
        <v>4816</v>
      </c>
    </row>
    <row r="1655" spans="3:4" ht="15" customHeight="1" x14ac:dyDescent="0.25">
      <c r="C1655" s="44" t="s">
        <v>7264</v>
      </c>
      <c r="D1655" s="43" t="s">
        <v>4827</v>
      </c>
    </row>
    <row r="1656" spans="3:4" ht="15" customHeight="1" x14ac:dyDescent="0.25">
      <c r="C1656" s="44" t="s">
        <v>7265</v>
      </c>
      <c r="D1656" s="43" t="s">
        <v>206</v>
      </c>
    </row>
    <row r="1657" spans="3:4" ht="15" customHeight="1" x14ac:dyDescent="0.25">
      <c r="C1657" s="44" t="s">
        <v>7266</v>
      </c>
      <c r="D1657" s="43" t="s">
        <v>207</v>
      </c>
    </row>
    <row r="1658" spans="3:4" ht="15" customHeight="1" x14ac:dyDescent="0.25">
      <c r="C1658" s="44" t="s">
        <v>7268</v>
      </c>
      <c r="D1658" s="43" t="s">
        <v>2804</v>
      </c>
    </row>
    <row r="1659" spans="3:4" ht="15" customHeight="1" x14ac:dyDescent="0.25">
      <c r="C1659" s="44" t="s">
        <v>7269</v>
      </c>
      <c r="D1659" s="43" t="s">
        <v>2877</v>
      </c>
    </row>
    <row r="1660" spans="3:4" ht="15" customHeight="1" x14ac:dyDescent="0.25">
      <c r="C1660" s="44" t="s">
        <v>7270</v>
      </c>
      <c r="D1660" s="43" t="s">
        <v>3261</v>
      </c>
    </row>
    <row r="1661" spans="3:4" ht="15" customHeight="1" x14ac:dyDescent="0.25">
      <c r="C1661" s="44" t="s">
        <v>7271</v>
      </c>
      <c r="D1661" s="43" t="s">
        <v>3267</v>
      </c>
    </row>
    <row r="1662" spans="3:4" ht="15" customHeight="1" x14ac:dyDescent="0.25">
      <c r="C1662" s="44" t="s">
        <v>7272</v>
      </c>
      <c r="D1662" s="43" t="s">
        <v>3272</v>
      </c>
    </row>
    <row r="1663" spans="3:4" ht="15" customHeight="1" x14ac:dyDescent="0.25">
      <c r="C1663" s="44" t="s">
        <v>7273</v>
      </c>
      <c r="D1663" s="43" t="s">
        <v>3463</v>
      </c>
    </row>
    <row r="1664" spans="3:4" ht="15" customHeight="1" x14ac:dyDescent="0.25">
      <c r="C1664" s="44" t="s">
        <v>7274</v>
      </c>
      <c r="D1664" s="43" t="s">
        <v>3584</v>
      </c>
    </row>
    <row r="1665" spans="3:4" ht="15" customHeight="1" x14ac:dyDescent="0.25">
      <c r="C1665" s="44" t="s">
        <v>7275</v>
      </c>
      <c r="D1665" s="43" t="s">
        <v>3659</v>
      </c>
    </row>
    <row r="1666" spans="3:4" ht="15" customHeight="1" x14ac:dyDescent="0.25">
      <c r="C1666" s="44" t="s">
        <v>7276</v>
      </c>
      <c r="D1666" s="43" t="s">
        <v>3855</v>
      </c>
    </row>
    <row r="1667" spans="3:4" ht="15" customHeight="1" x14ac:dyDescent="0.25">
      <c r="C1667" s="44" t="s">
        <v>7277</v>
      </c>
      <c r="D1667" s="43" t="s">
        <v>3861</v>
      </c>
    </row>
    <row r="1668" spans="3:4" ht="15" customHeight="1" x14ac:dyDescent="0.25">
      <c r="C1668" s="44" t="s">
        <v>7278</v>
      </c>
      <c r="D1668" s="43" t="s">
        <v>3872</v>
      </c>
    </row>
    <row r="1669" spans="3:4" ht="15" customHeight="1" x14ac:dyDescent="0.25">
      <c r="C1669" s="44" t="s">
        <v>7279</v>
      </c>
      <c r="D1669" s="43" t="s">
        <v>5881</v>
      </c>
    </row>
    <row r="1670" spans="3:4" ht="15" customHeight="1" x14ac:dyDescent="0.25">
      <c r="C1670" s="44" t="s">
        <v>7280</v>
      </c>
      <c r="D1670" s="43" t="s">
        <v>5886</v>
      </c>
    </row>
    <row r="1671" spans="3:4" ht="15" customHeight="1" x14ac:dyDescent="0.25">
      <c r="C1671" s="44" t="s">
        <v>7281</v>
      </c>
      <c r="D1671" s="43" t="s">
        <v>3907</v>
      </c>
    </row>
    <row r="1672" spans="3:4" ht="15" customHeight="1" x14ac:dyDescent="0.25">
      <c r="C1672" s="44" t="s">
        <v>7282</v>
      </c>
      <c r="D1672" s="43" t="s">
        <v>3918</v>
      </c>
    </row>
    <row r="1673" spans="3:4" ht="15" customHeight="1" x14ac:dyDescent="0.25">
      <c r="C1673" s="44" t="s">
        <v>7283</v>
      </c>
      <c r="D1673" s="43" t="s">
        <v>3984</v>
      </c>
    </row>
    <row r="1674" spans="3:4" ht="15" customHeight="1" x14ac:dyDescent="0.25">
      <c r="C1674" s="44" t="s">
        <v>7284</v>
      </c>
      <c r="D1674" s="43" t="s">
        <v>4082</v>
      </c>
    </row>
    <row r="1675" spans="3:4" ht="15" customHeight="1" x14ac:dyDescent="0.25">
      <c r="C1675" s="44" t="s">
        <v>7285</v>
      </c>
      <c r="D1675" s="43" t="s">
        <v>6067</v>
      </c>
    </row>
    <row r="1676" spans="3:4" ht="15" customHeight="1" x14ac:dyDescent="0.25">
      <c r="C1676" s="44" t="s">
        <v>7286</v>
      </c>
      <c r="D1676" s="43" t="s">
        <v>4162</v>
      </c>
    </row>
    <row r="1677" spans="3:4" ht="15" customHeight="1" x14ac:dyDescent="0.25">
      <c r="C1677" s="44" t="s">
        <v>7287</v>
      </c>
      <c r="D1677" s="43" t="s">
        <v>4498</v>
      </c>
    </row>
    <row r="1678" spans="3:4" ht="15" customHeight="1" x14ac:dyDescent="0.25">
      <c r="C1678" s="44" t="s">
        <v>7288</v>
      </c>
      <c r="D1678" s="43" t="s">
        <v>4849</v>
      </c>
    </row>
    <row r="1679" spans="3:4" ht="15" customHeight="1" x14ac:dyDescent="0.25">
      <c r="C1679" s="44" t="s">
        <v>7289</v>
      </c>
      <c r="D1679" s="43" t="s">
        <v>4430</v>
      </c>
    </row>
    <row r="1680" spans="3:4" ht="15" customHeight="1" x14ac:dyDescent="0.25">
      <c r="C1680" s="44" t="s">
        <v>7290</v>
      </c>
      <c r="D1680" s="43" t="s">
        <v>206</v>
      </c>
    </row>
    <row r="1681" spans="3:4" ht="15" customHeight="1" x14ac:dyDescent="0.25">
      <c r="C1681" s="44" t="s">
        <v>7291</v>
      </c>
      <c r="D1681" s="43" t="s">
        <v>207</v>
      </c>
    </row>
    <row r="1682" spans="3:4" ht="15" customHeight="1" x14ac:dyDescent="0.25">
      <c r="C1682" s="44" t="s">
        <v>7293</v>
      </c>
      <c r="D1682" s="43" t="s">
        <v>2804</v>
      </c>
    </row>
    <row r="1683" spans="3:4" ht="15" customHeight="1" x14ac:dyDescent="0.25">
      <c r="C1683" s="44" t="s">
        <v>7294</v>
      </c>
      <c r="D1683" s="43" t="s">
        <v>2898</v>
      </c>
    </row>
    <row r="1684" spans="3:4" ht="15" customHeight="1" x14ac:dyDescent="0.25">
      <c r="C1684" s="44" t="s">
        <v>7295</v>
      </c>
      <c r="D1684" s="43" t="s">
        <v>3038</v>
      </c>
    </row>
    <row r="1685" spans="3:4" ht="15" customHeight="1" x14ac:dyDescent="0.25">
      <c r="C1685" s="44" t="s">
        <v>7296</v>
      </c>
      <c r="D1685" s="43" t="s">
        <v>5344</v>
      </c>
    </row>
    <row r="1686" spans="3:4" ht="15" customHeight="1" x14ac:dyDescent="0.25">
      <c r="C1686" s="44" t="s">
        <v>7297</v>
      </c>
      <c r="D1686" s="43" t="s">
        <v>3098</v>
      </c>
    </row>
    <row r="1687" spans="3:4" ht="15" customHeight="1" x14ac:dyDescent="0.25">
      <c r="C1687" s="44" t="s">
        <v>7298</v>
      </c>
      <c r="D1687" s="43" t="s">
        <v>3267</v>
      </c>
    </row>
    <row r="1688" spans="3:4" ht="15" customHeight="1" x14ac:dyDescent="0.25">
      <c r="C1688" s="44" t="s">
        <v>7299</v>
      </c>
      <c r="D1688" s="43" t="s">
        <v>3277</v>
      </c>
    </row>
    <row r="1689" spans="3:4" ht="15" customHeight="1" x14ac:dyDescent="0.25">
      <c r="C1689" s="44" t="s">
        <v>7300</v>
      </c>
      <c r="D1689" s="43" t="s">
        <v>3349</v>
      </c>
    </row>
    <row r="1690" spans="3:4" ht="15" customHeight="1" x14ac:dyDescent="0.25">
      <c r="C1690" s="44" t="s">
        <v>7301</v>
      </c>
      <c r="D1690" s="43" t="s">
        <v>3392</v>
      </c>
    </row>
    <row r="1691" spans="3:4" ht="15" customHeight="1" x14ac:dyDescent="0.25">
      <c r="C1691" s="44" t="s">
        <v>7302</v>
      </c>
      <c r="D1691" s="43" t="s">
        <v>5654</v>
      </c>
    </row>
    <row r="1692" spans="3:4" ht="15" customHeight="1" x14ac:dyDescent="0.25">
      <c r="C1692" s="44" t="s">
        <v>7303</v>
      </c>
      <c r="D1692" s="43" t="s">
        <v>5825</v>
      </c>
    </row>
    <row r="1693" spans="3:4" ht="15" customHeight="1" x14ac:dyDescent="0.25">
      <c r="C1693" s="44" t="s">
        <v>7304</v>
      </c>
      <c r="D1693" s="43" t="s">
        <v>3907</v>
      </c>
    </row>
    <row r="1694" spans="3:4" ht="15" customHeight="1" x14ac:dyDescent="0.25">
      <c r="C1694" s="44" t="s">
        <v>7305</v>
      </c>
      <c r="D1694" s="43" t="s">
        <v>3955</v>
      </c>
    </row>
    <row r="1695" spans="3:4" ht="15" customHeight="1" x14ac:dyDescent="0.25">
      <c r="C1695" s="44" t="s">
        <v>7306</v>
      </c>
      <c r="D1695" s="43" t="s">
        <v>4127</v>
      </c>
    </row>
    <row r="1696" spans="3:4" ht="15" customHeight="1" x14ac:dyDescent="0.25">
      <c r="C1696" s="44" t="s">
        <v>7307</v>
      </c>
      <c r="D1696" s="43" t="s">
        <v>4237</v>
      </c>
    </row>
    <row r="1697" spans="3:4" ht="15" customHeight="1" x14ac:dyDescent="0.25">
      <c r="C1697" s="44" t="s">
        <v>7308</v>
      </c>
      <c r="D1697" s="43" t="s">
        <v>4318</v>
      </c>
    </row>
    <row r="1698" spans="3:4" ht="15" customHeight="1" x14ac:dyDescent="0.25">
      <c r="C1698" s="44" t="s">
        <v>7309</v>
      </c>
      <c r="D1698" s="43" t="s">
        <v>6235</v>
      </c>
    </row>
    <row r="1699" spans="3:4" ht="15" customHeight="1" x14ac:dyDescent="0.25">
      <c r="C1699" s="44" t="s">
        <v>7310</v>
      </c>
      <c r="D1699" s="43" t="s">
        <v>6241</v>
      </c>
    </row>
    <row r="1700" spans="3:4" ht="15" customHeight="1" x14ac:dyDescent="0.25">
      <c r="C1700" s="44" t="s">
        <v>7311</v>
      </c>
      <c r="D1700" s="43" t="s">
        <v>6360</v>
      </c>
    </row>
    <row r="1701" spans="3:4" ht="15" customHeight="1" x14ac:dyDescent="0.25">
      <c r="C1701" s="44" t="s">
        <v>7312</v>
      </c>
      <c r="D1701" s="43" t="s">
        <v>4282</v>
      </c>
    </row>
    <row r="1702" spans="3:4" ht="15" customHeight="1" x14ac:dyDescent="0.25">
      <c r="C1702" s="44" t="s">
        <v>7313</v>
      </c>
      <c r="D1702" s="43" t="s">
        <v>6601</v>
      </c>
    </row>
    <row r="1703" spans="3:4" ht="15" customHeight="1" x14ac:dyDescent="0.25">
      <c r="C1703" s="44" t="s">
        <v>7314</v>
      </c>
      <c r="D1703" s="43" t="s">
        <v>4430</v>
      </c>
    </row>
    <row r="1704" spans="3:4" ht="15" customHeight="1" x14ac:dyDescent="0.25">
      <c r="C1704" s="44" t="s">
        <v>7315</v>
      </c>
      <c r="D1704" s="43" t="s">
        <v>206</v>
      </c>
    </row>
    <row r="1705" spans="3:4" ht="15" customHeight="1" x14ac:dyDescent="0.25">
      <c r="C1705" s="44" t="s">
        <v>7316</v>
      </c>
      <c r="D1705" s="43" t="s">
        <v>207</v>
      </c>
    </row>
    <row r="1706" spans="3:4" ht="15" customHeight="1" x14ac:dyDescent="0.25">
      <c r="C1706" s="44" t="s">
        <v>7318</v>
      </c>
      <c r="D1706" s="43" t="s">
        <v>2926</v>
      </c>
    </row>
    <row r="1707" spans="3:4" ht="15" customHeight="1" x14ac:dyDescent="0.25">
      <c r="C1707" s="44" t="s">
        <v>7319</v>
      </c>
      <c r="D1707" s="43" t="s">
        <v>5224</v>
      </c>
    </row>
    <row r="1708" spans="3:4" ht="15" customHeight="1" x14ac:dyDescent="0.25">
      <c r="C1708" s="44" t="s">
        <v>7320</v>
      </c>
      <c r="D1708" s="43" t="s">
        <v>3092</v>
      </c>
    </row>
    <row r="1709" spans="3:4" ht="15" customHeight="1" x14ac:dyDescent="0.25">
      <c r="C1709" s="44" t="s">
        <v>7321</v>
      </c>
      <c r="D1709" s="43" t="s">
        <v>5344</v>
      </c>
    </row>
    <row r="1710" spans="3:4" ht="15" customHeight="1" x14ac:dyDescent="0.25">
      <c r="C1710" s="44" t="s">
        <v>7322</v>
      </c>
      <c r="D1710" s="43" t="s">
        <v>5435</v>
      </c>
    </row>
    <row r="1711" spans="3:4" ht="15" customHeight="1" x14ac:dyDescent="0.25">
      <c r="C1711" s="44" t="s">
        <v>7323</v>
      </c>
      <c r="D1711" s="43" t="s">
        <v>3507</v>
      </c>
    </row>
    <row r="1712" spans="3:4" ht="15" customHeight="1" x14ac:dyDescent="0.25">
      <c r="C1712" s="44" t="s">
        <v>7324</v>
      </c>
      <c r="D1712" s="43" t="s">
        <v>3584</v>
      </c>
    </row>
    <row r="1713" spans="3:4" ht="15" customHeight="1" x14ac:dyDescent="0.25">
      <c r="C1713" s="44" t="s">
        <v>7325</v>
      </c>
      <c r="D1713" s="43" t="s">
        <v>5685</v>
      </c>
    </row>
    <row r="1714" spans="3:4" ht="15" customHeight="1" x14ac:dyDescent="0.25">
      <c r="C1714" s="44" t="s">
        <v>7326</v>
      </c>
      <c r="D1714" s="43" t="s">
        <v>3665</v>
      </c>
    </row>
    <row r="1715" spans="3:4" ht="15" customHeight="1" x14ac:dyDescent="0.25">
      <c r="C1715" s="44" t="s">
        <v>7327</v>
      </c>
      <c r="D1715" s="43" t="s">
        <v>3918</v>
      </c>
    </row>
    <row r="1716" spans="3:4" ht="15" customHeight="1" x14ac:dyDescent="0.25">
      <c r="C1716" s="44" t="s">
        <v>7328</v>
      </c>
      <c r="D1716" s="43" t="s">
        <v>3941</v>
      </c>
    </row>
    <row r="1717" spans="3:4" ht="15" customHeight="1" x14ac:dyDescent="0.25">
      <c r="C1717" s="44" t="s">
        <v>7329</v>
      </c>
      <c r="D1717" s="43" t="s">
        <v>5956</v>
      </c>
    </row>
    <row r="1718" spans="3:4" ht="15" customHeight="1" x14ac:dyDescent="0.25">
      <c r="C1718" s="44" t="s">
        <v>7330</v>
      </c>
      <c r="D1718" s="43" t="s">
        <v>4082</v>
      </c>
    </row>
    <row r="1719" spans="3:4" ht="15" customHeight="1" x14ac:dyDescent="0.25">
      <c r="C1719" s="44" t="s">
        <v>7331</v>
      </c>
      <c r="D1719" s="43" t="s">
        <v>6041</v>
      </c>
    </row>
    <row r="1720" spans="3:4" ht="15" customHeight="1" x14ac:dyDescent="0.25">
      <c r="C1720" s="44" t="s">
        <v>7332</v>
      </c>
      <c r="D1720" s="43" t="s">
        <v>4127</v>
      </c>
    </row>
    <row r="1721" spans="3:4" ht="15" customHeight="1" x14ac:dyDescent="0.25">
      <c r="C1721" s="44" t="s">
        <v>7333</v>
      </c>
      <c r="D1721" s="43" t="s">
        <v>4741</v>
      </c>
    </row>
    <row r="1722" spans="3:4" ht="15" customHeight="1" x14ac:dyDescent="0.25">
      <c r="C1722" s="44" t="s">
        <v>7334</v>
      </c>
      <c r="D1722" s="43" t="s">
        <v>4788</v>
      </c>
    </row>
    <row r="1723" spans="3:4" ht="15" customHeight="1" x14ac:dyDescent="0.25">
      <c r="C1723" s="44" t="s">
        <v>7335</v>
      </c>
      <c r="D1723" s="43" t="s">
        <v>4839</v>
      </c>
    </row>
    <row r="1724" spans="3:4" ht="15" customHeight="1" x14ac:dyDescent="0.25">
      <c r="C1724" s="44" t="s">
        <v>7336</v>
      </c>
      <c r="D1724" s="43" t="s">
        <v>4976</v>
      </c>
    </row>
    <row r="1725" spans="3:4" ht="15" customHeight="1" x14ac:dyDescent="0.25">
      <c r="C1725" s="44" t="s">
        <v>7337</v>
      </c>
      <c r="D1725" s="43" t="s">
        <v>4982</v>
      </c>
    </row>
    <row r="1726" spans="3:4" ht="15" customHeight="1" x14ac:dyDescent="0.25">
      <c r="C1726" s="44" t="s">
        <v>7338</v>
      </c>
      <c r="D1726" s="43" t="s">
        <v>6778</v>
      </c>
    </row>
    <row r="1727" spans="3:4" ht="15" customHeight="1" x14ac:dyDescent="0.25">
      <c r="C1727" s="44" t="s">
        <v>7339</v>
      </c>
      <c r="D1727" s="43" t="s">
        <v>6845</v>
      </c>
    </row>
    <row r="1728" spans="3:4" ht="15" customHeight="1" x14ac:dyDescent="0.25">
      <c r="C1728" s="44" t="s">
        <v>7340</v>
      </c>
      <c r="D1728" s="43" t="s">
        <v>206</v>
      </c>
    </row>
    <row r="1729" spans="3:4" ht="15" customHeight="1" x14ac:dyDescent="0.25">
      <c r="C1729" s="44" t="s">
        <v>7341</v>
      </c>
      <c r="D1729" s="43" t="s">
        <v>207</v>
      </c>
    </row>
    <row r="1730" spans="3:4" ht="15" customHeight="1" x14ac:dyDescent="0.25">
      <c r="C1730" s="44" t="s">
        <v>7343</v>
      </c>
      <c r="D1730" s="43" t="s">
        <v>2998</v>
      </c>
    </row>
    <row r="1731" spans="3:4" ht="15" customHeight="1" x14ac:dyDescent="0.25">
      <c r="C1731" s="44" t="s">
        <v>7344</v>
      </c>
      <c r="D1731" s="43" t="s">
        <v>3071</v>
      </c>
    </row>
    <row r="1732" spans="3:4" ht="15" customHeight="1" x14ac:dyDescent="0.25">
      <c r="C1732" s="44" t="s">
        <v>7345</v>
      </c>
      <c r="D1732" s="43" t="s">
        <v>3110</v>
      </c>
    </row>
    <row r="1733" spans="3:4" ht="15" customHeight="1" x14ac:dyDescent="0.25">
      <c r="C1733" s="44" t="s">
        <v>7346</v>
      </c>
      <c r="D1733" s="43" t="s">
        <v>3116</v>
      </c>
    </row>
    <row r="1734" spans="3:4" ht="15" customHeight="1" x14ac:dyDescent="0.25">
      <c r="C1734" s="44" t="s">
        <v>7347</v>
      </c>
      <c r="D1734" s="43" t="s">
        <v>3155</v>
      </c>
    </row>
    <row r="1735" spans="3:4" ht="15" customHeight="1" x14ac:dyDescent="0.25">
      <c r="C1735" s="44" t="s">
        <v>7348</v>
      </c>
      <c r="D1735" s="43" t="s">
        <v>3301</v>
      </c>
    </row>
    <row r="1736" spans="3:4" ht="15" customHeight="1" x14ac:dyDescent="0.25">
      <c r="C1736" s="44" t="s">
        <v>7349</v>
      </c>
      <c r="D1736" s="43" t="s">
        <v>5578</v>
      </c>
    </row>
    <row r="1737" spans="3:4" ht="15" customHeight="1" x14ac:dyDescent="0.25">
      <c r="C1737" s="44" t="s">
        <v>7350</v>
      </c>
      <c r="D1737" s="43" t="s">
        <v>3632</v>
      </c>
    </row>
    <row r="1738" spans="3:4" ht="15" customHeight="1" x14ac:dyDescent="0.25">
      <c r="C1738" s="44" t="s">
        <v>7351</v>
      </c>
      <c r="D1738" s="43" t="s">
        <v>3675</v>
      </c>
    </row>
    <row r="1739" spans="3:4" ht="15" customHeight="1" x14ac:dyDescent="0.25">
      <c r="C1739" s="44" t="s">
        <v>7352</v>
      </c>
      <c r="D1739" s="43" t="s">
        <v>3833</v>
      </c>
    </row>
    <row r="1740" spans="3:4" ht="15" customHeight="1" x14ac:dyDescent="0.25">
      <c r="C1740" s="44" t="s">
        <v>7353</v>
      </c>
      <c r="D1740" s="43" t="s">
        <v>3937</v>
      </c>
    </row>
    <row r="1741" spans="3:4" ht="15" customHeight="1" x14ac:dyDescent="0.25">
      <c r="C1741" s="44" t="s">
        <v>7354</v>
      </c>
      <c r="D1741" s="43" t="s">
        <v>4254</v>
      </c>
    </row>
    <row r="1742" spans="3:4" ht="15" customHeight="1" x14ac:dyDescent="0.25">
      <c r="C1742" s="44" t="s">
        <v>7355</v>
      </c>
      <c r="D1742" s="43" t="s">
        <v>6230</v>
      </c>
    </row>
    <row r="1743" spans="3:4" ht="15" customHeight="1" x14ac:dyDescent="0.25">
      <c r="C1743" s="44" t="s">
        <v>7356</v>
      </c>
      <c r="D1743" s="43" t="s">
        <v>4382</v>
      </c>
    </row>
    <row r="1744" spans="3:4" ht="15" customHeight="1" x14ac:dyDescent="0.25">
      <c r="C1744" s="44" t="s">
        <v>7357</v>
      </c>
      <c r="D1744" s="43" t="s">
        <v>3951</v>
      </c>
    </row>
    <row r="1745" spans="3:4" ht="15" customHeight="1" x14ac:dyDescent="0.25">
      <c r="C1745" s="44" t="s">
        <v>7358</v>
      </c>
      <c r="D1745" s="43" t="s">
        <v>3965</v>
      </c>
    </row>
    <row r="1746" spans="3:4" ht="15" customHeight="1" x14ac:dyDescent="0.25">
      <c r="C1746" s="44" t="s">
        <v>7359</v>
      </c>
      <c r="D1746" s="43" t="s">
        <v>6496</v>
      </c>
    </row>
    <row r="1747" spans="3:4" ht="15" customHeight="1" x14ac:dyDescent="0.25">
      <c r="C1747" s="44" t="s">
        <v>7360</v>
      </c>
      <c r="D1747" s="43" t="s">
        <v>4123</v>
      </c>
    </row>
    <row r="1748" spans="3:4" ht="15" customHeight="1" x14ac:dyDescent="0.25">
      <c r="C1748" s="44" t="s">
        <v>7361</v>
      </c>
      <c r="D1748" s="43" t="s">
        <v>4282</v>
      </c>
    </row>
    <row r="1749" spans="3:4" ht="15" customHeight="1" x14ac:dyDescent="0.25">
      <c r="C1749" s="44" t="s">
        <v>7362</v>
      </c>
      <c r="D1749" s="43" t="s">
        <v>4138</v>
      </c>
    </row>
    <row r="1750" spans="3:4" ht="15" customHeight="1" x14ac:dyDescent="0.25">
      <c r="C1750" s="44" t="s">
        <v>7363</v>
      </c>
      <c r="D1750" s="43" t="s">
        <v>5053</v>
      </c>
    </row>
    <row r="1751" spans="3:4" ht="15" customHeight="1" x14ac:dyDescent="0.25">
      <c r="C1751" s="44" t="s">
        <v>7364</v>
      </c>
      <c r="D1751" s="43" t="s">
        <v>4680</v>
      </c>
    </row>
    <row r="1752" spans="3:4" ht="15" customHeight="1" x14ac:dyDescent="0.25">
      <c r="C1752" s="44" t="s">
        <v>7365</v>
      </c>
      <c r="D1752" s="43" t="s">
        <v>206</v>
      </c>
    </row>
    <row r="1753" spans="3:4" ht="15" customHeight="1" x14ac:dyDescent="0.25">
      <c r="C1753" s="44" t="s">
        <v>7366</v>
      </c>
      <c r="D1753" s="43" t="s">
        <v>207</v>
      </c>
    </row>
    <row r="1754" spans="3:4" ht="15" customHeight="1" x14ac:dyDescent="0.25">
      <c r="C1754" s="44" t="s">
        <v>7368</v>
      </c>
      <c r="D1754" s="43" t="s">
        <v>5394</v>
      </c>
    </row>
    <row r="1755" spans="3:4" ht="15" customHeight="1" x14ac:dyDescent="0.25">
      <c r="C1755" s="44" t="s">
        <v>7369</v>
      </c>
      <c r="D1755" s="43" t="s">
        <v>5506</v>
      </c>
    </row>
    <row r="1756" spans="3:4" ht="15" customHeight="1" x14ac:dyDescent="0.25">
      <c r="C1756" s="44" t="s">
        <v>7370</v>
      </c>
      <c r="D1756" s="43" t="s">
        <v>5556</v>
      </c>
    </row>
    <row r="1757" spans="3:4" ht="15" customHeight="1" x14ac:dyDescent="0.25">
      <c r="C1757" s="44" t="s">
        <v>7371</v>
      </c>
      <c r="D1757" s="43" t="s">
        <v>5737</v>
      </c>
    </row>
    <row r="1758" spans="3:4" ht="15" customHeight="1" x14ac:dyDescent="0.25">
      <c r="C1758" s="44" t="s">
        <v>7372</v>
      </c>
      <c r="D1758" s="43" t="s">
        <v>3675</v>
      </c>
    </row>
    <row r="1759" spans="3:4" ht="15" customHeight="1" x14ac:dyDescent="0.25">
      <c r="C1759" s="44" t="s">
        <v>7373</v>
      </c>
      <c r="D1759" s="43" t="s">
        <v>3685</v>
      </c>
    </row>
    <row r="1760" spans="3:4" ht="15" customHeight="1" x14ac:dyDescent="0.25">
      <c r="C1760" s="44" t="s">
        <v>7374</v>
      </c>
      <c r="D1760" s="43" t="s">
        <v>3695</v>
      </c>
    </row>
    <row r="1761" spans="3:4" ht="15" customHeight="1" x14ac:dyDescent="0.25">
      <c r="C1761" s="44" t="s">
        <v>7375</v>
      </c>
      <c r="D1761" s="43" t="s">
        <v>3715</v>
      </c>
    </row>
    <row r="1762" spans="3:4" ht="15" customHeight="1" x14ac:dyDescent="0.25">
      <c r="C1762" s="44" t="s">
        <v>7376</v>
      </c>
      <c r="D1762" s="43" t="s">
        <v>3746</v>
      </c>
    </row>
    <row r="1763" spans="3:4" ht="15" customHeight="1" x14ac:dyDescent="0.25">
      <c r="C1763" s="44" t="s">
        <v>7377</v>
      </c>
      <c r="D1763" s="43" t="s">
        <v>3756</v>
      </c>
    </row>
    <row r="1764" spans="3:4" ht="15" customHeight="1" x14ac:dyDescent="0.25">
      <c r="C1764" s="44" t="s">
        <v>7378</v>
      </c>
      <c r="D1764" s="43" t="s">
        <v>5789</v>
      </c>
    </row>
    <row r="1765" spans="3:4" ht="15" customHeight="1" x14ac:dyDescent="0.25">
      <c r="C1765" s="44" t="s">
        <v>7379</v>
      </c>
      <c r="D1765" s="43" t="s">
        <v>5795</v>
      </c>
    </row>
    <row r="1766" spans="3:4" ht="15" customHeight="1" x14ac:dyDescent="0.25">
      <c r="C1766" s="44" t="s">
        <v>7380</v>
      </c>
      <c r="D1766" s="43" t="s">
        <v>3773</v>
      </c>
    </row>
    <row r="1767" spans="3:4" ht="15" customHeight="1" x14ac:dyDescent="0.25">
      <c r="C1767" s="44" t="s">
        <v>7381</v>
      </c>
      <c r="D1767" s="43" t="s">
        <v>5806</v>
      </c>
    </row>
    <row r="1768" spans="3:4" ht="15" customHeight="1" x14ac:dyDescent="0.25">
      <c r="C1768" s="44" t="s">
        <v>7382</v>
      </c>
      <c r="D1768" s="43" t="s">
        <v>5929</v>
      </c>
    </row>
    <row r="1769" spans="3:4" ht="15" customHeight="1" x14ac:dyDescent="0.25">
      <c r="C1769" s="44" t="s">
        <v>7383</v>
      </c>
      <c r="D1769" s="43" t="s">
        <v>6087</v>
      </c>
    </row>
    <row r="1770" spans="3:4" ht="15" customHeight="1" x14ac:dyDescent="0.25">
      <c r="C1770" s="44" t="s">
        <v>7384</v>
      </c>
      <c r="D1770" s="43" t="s">
        <v>4207</v>
      </c>
    </row>
    <row r="1771" spans="3:4" ht="15" customHeight="1" x14ac:dyDescent="0.25">
      <c r="C1771" s="44" t="s">
        <v>7385</v>
      </c>
      <c r="D1771" s="43" t="s">
        <v>6121</v>
      </c>
    </row>
    <row r="1772" spans="3:4" ht="15" customHeight="1" x14ac:dyDescent="0.25">
      <c r="C1772" s="44" t="s">
        <v>7386</v>
      </c>
      <c r="D1772" s="43" t="s">
        <v>6302</v>
      </c>
    </row>
    <row r="1773" spans="3:4" ht="15" customHeight="1" x14ac:dyDescent="0.25">
      <c r="C1773" s="44" t="s">
        <v>7387</v>
      </c>
      <c r="D1773" s="43" t="s">
        <v>6308</v>
      </c>
    </row>
    <row r="1774" spans="3:4" ht="15" customHeight="1" x14ac:dyDescent="0.25">
      <c r="C1774" s="44" t="s">
        <v>7388</v>
      </c>
      <c r="D1774" s="43" t="s">
        <v>6366</v>
      </c>
    </row>
    <row r="1775" spans="3:4" ht="15" customHeight="1" x14ac:dyDescent="0.25">
      <c r="C1775" s="44" t="s">
        <v>7389</v>
      </c>
      <c r="D1775" s="43" t="s">
        <v>6535</v>
      </c>
    </row>
    <row r="1776" spans="3:4" ht="15" customHeight="1" x14ac:dyDescent="0.25">
      <c r="C1776" s="44" t="s">
        <v>7390</v>
      </c>
      <c r="D1776" s="43" t="s">
        <v>206</v>
      </c>
    </row>
    <row r="1777" spans="3:4" ht="15" customHeight="1" x14ac:dyDescent="0.25">
      <c r="C1777" s="44" t="s">
        <v>7391</v>
      </c>
      <c r="D1777" s="43" t="s">
        <v>207</v>
      </c>
    </row>
    <row r="1778" spans="3:4" ht="15" customHeight="1" x14ac:dyDescent="0.25">
      <c r="C1778" s="44" t="s">
        <v>7393</v>
      </c>
      <c r="D1778" s="43" t="s">
        <v>2872</v>
      </c>
    </row>
    <row r="1779" spans="3:4" ht="15" customHeight="1" x14ac:dyDescent="0.25">
      <c r="C1779" s="44" t="s">
        <v>7394</v>
      </c>
      <c r="D1779" s="43" t="s">
        <v>3010</v>
      </c>
    </row>
    <row r="1780" spans="3:4" ht="15" customHeight="1" x14ac:dyDescent="0.25">
      <c r="C1780" s="44" t="s">
        <v>7395</v>
      </c>
      <c r="D1780" s="43" t="s">
        <v>3239</v>
      </c>
    </row>
    <row r="1781" spans="3:4" ht="15" customHeight="1" x14ac:dyDescent="0.25">
      <c r="C1781" s="44" t="s">
        <v>7396</v>
      </c>
      <c r="D1781" s="43" t="s">
        <v>5517</v>
      </c>
    </row>
    <row r="1782" spans="3:4" ht="15" customHeight="1" x14ac:dyDescent="0.25">
      <c r="C1782" s="44" t="s">
        <v>7397</v>
      </c>
      <c r="D1782" s="43" t="s">
        <v>3387</v>
      </c>
    </row>
    <row r="1783" spans="3:4" ht="15" customHeight="1" x14ac:dyDescent="0.25">
      <c r="C1783" s="44" t="s">
        <v>7398</v>
      </c>
      <c r="D1783" s="43" t="s">
        <v>3414</v>
      </c>
    </row>
    <row r="1784" spans="3:4" ht="15" customHeight="1" x14ac:dyDescent="0.25">
      <c r="C1784" s="44" t="s">
        <v>7399</v>
      </c>
      <c r="D1784" s="43" t="s">
        <v>3419</v>
      </c>
    </row>
    <row r="1785" spans="3:4" ht="15" customHeight="1" x14ac:dyDescent="0.25">
      <c r="C1785" s="44" t="s">
        <v>7400</v>
      </c>
      <c r="D1785" s="43" t="s">
        <v>3458</v>
      </c>
    </row>
    <row r="1786" spans="3:4" ht="15" customHeight="1" x14ac:dyDescent="0.25">
      <c r="C1786" s="44" t="s">
        <v>7401</v>
      </c>
      <c r="D1786" s="43" t="s">
        <v>4374</v>
      </c>
    </row>
    <row r="1787" spans="3:4" ht="15" customHeight="1" x14ac:dyDescent="0.25">
      <c r="C1787" s="44" t="s">
        <v>7402</v>
      </c>
      <c r="D1787" s="43" t="s">
        <v>4379</v>
      </c>
    </row>
    <row r="1788" spans="3:4" ht="15" customHeight="1" x14ac:dyDescent="0.25">
      <c r="C1788" s="44" t="s">
        <v>7403</v>
      </c>
      <c r="D1788" s="43" t="s">
        <v>4391</v>
      </c>
    </row>
    <row r="1789" spans="3:4" ht="15" customHeight="1" x14ac:dyDescent="0.25">
      <c r="C1789" s="44" t="s">
        <v>7404</v>
      </c>
      <c r="D1789" s="43" t="s">
        <v>4419</v>
      </c>
    </row>
    <row r="1790" spans="3:4" ht="15" customHeight="1" x14ac:dyDescent="0.25">
      <c r="C1790" s="44" t="s">
        <v>7405</v>
      </c>
      <c r="D1790" s="43" t="s">
        <v>6292</v>
      </c>
    </row>
    <row r="1791" spans="3:4" ht="15" customHeight="1" x14ac:dyDescent="0.25">
      <c r="C1791" s="44" t="s">
        <v>7406</v>
      </c>
      <c r="D1791" s="43" t="s">
        <v>4427</v>
      </c>
    </row>
    <row r="1792" spans="3:4" ht="15" customHeight="1" x14ac:dyDescent="0.25">
      <c r="C1792" s="44" t="s">
        <v>7407</v>
      </c>
      <c r="D1792" s="43" t="s">
        <v>5945</v>
      </c>
    </row>
    <row r="1793" spans="3:4" ht="15" customHeight="1" x14ac:dyDescent="0.25">
      <c r="C1793" s="44" t="s">
        <v>7408</v>
      </c>
      <c r="D1793" s="43" t="s">
        <v>5939</v>
      </c>
    </row>
    <row r="1794" spans="3:4" ht="15" customHeight="1" x14ac:dyDescent="0.25">
      <c r="C1794" s="44" t="s">
        <v>7409</v>
      </c>
      <c r="D1794" s="43" t="s">
        <v>6432</v>
      </c>
    </row>
    <row r="1795" spans="3:4" ht="15" customHeight="1" x14ac:dyDescent="0.25">
      <c r="C1795" s="44" t="s">
        <v>7410</v>
      </c>
      <c r="D1795" s="43" t="s">
        <v>6438</v>
      </c>
    </row>
    <row r="1796" spans="3:4" ht="15" customHeight="1" x14ac:dyDescent="0.25">
      <c r="C1796" s="44" t="s">
        <v>7411</v>
      </c>
      <c r="D1796" s="43" t="s">
        <v>4635</v>
      </c>
    </row>
    <row r="1797" spans="3:4" ht="15" customHeight="1" x14ac:dyDescent="0.25">
      <c r="C1797" s="44" t="s">
        <v>7412</v>
      </c>
      <c r="D1797" s="43" t="s">
        <v>4646</v>
      </c>
    </row>
    <row r="1798" spans="3:4" ht="15" customHeight="1" x14ac:dyDescent="0.25">
      <c r="C1798" s="44" t="s">
        <v>7413</v>
      </c>
      <c r="D1798" s="43" t="s">
        <v>6501</v>
      </c>
    </row>
    <row r="1799" spans="3:4" ht="15" customHeight="1" x14ac:dyDescent="0.25">
      <c r="C1799" s="44" t="s">
        <v>7414</v>
      </c>
      <c r="D1799" s="43" t="s">
        <v>4988</v>
      </c>
    </row>
    <row r="1800" spans="3:4" ht="15" customHeight="1" x14ac:dyDescent="0.25">
      <c r="C1800" s="44" t="s">
        <v>7415</v>
      </c>
      <c r="D1800" s="43" t="s">
        <v>206</v>
      </c>
    </row>
    <row r="1801" spans="3:4" ht="15" customHeight="1" x14ac:dyDescent="0.25">
      <c r="C1801" s="44" t="s">
        <v>7416</v>
      </c>
      <c r="D1801" s="43" t="s">
        <v>207</v>
      </c>
    </row>
    <row r="1802" spans="3:4" ht="15" customHeight="1" x14ac:dyDescent="0.25">
      <c r="C1802" s="44" t="s">
        <v>7418</v>
      </c>
      <c r="D1802" s="43" t="s">
        <v>2882</v>
      </c>
    </row>
    <row r="1803" spans="3:4" ht="15" customHeight="1" x14ac:dyDescent="0.25">
      <c r="C1803" s="44" t="s">
        <v>7419</v>
      </c>
      <c r="D1803" s="43" t="s">
        <v>2986</v>
      </c>
    </row>
    <row r="1804" spans="3:4" ht="15" customHeight="1" x14ac:dyDescent="0.25">
      <c r="C1804" s="44" t="s">
        <v>7420</v>
      </c>
      <c r="D1804" s="43" t="s">
        <v>2998</v>
      </c>
    </row>
    <row r="1805" spans="3:4" ht="15" customHeight="1" x14ac:dyDescent="0.25">
      <c r="C1805" s="44" t="s">
        <v>7421</v>
      </c>
      <c r="D1805" s="43" t="s">
        <v>3004</v>
      </c>
    </row>
    <row r="1806" spans="3:4" ht="15" customHeight="1" x14ac:dyDescent="0.25">
      <c r="C1806" s="44" t="s">
        <v>7422</v>
      </c>
      <c r="D1806" s="43" t="s">
        <v>3066</v>
      </c>
    </row>
    <row r="1807" spans="3:4" ht="15" customHeight="1" x14ac:dyDescent="0.25">
      <c r="C1807" s="44" t="s">
        <v>7423</v>
      </c>
      <c r="D1807" s="43" t="s">
        <v>3143</v>
      </c>
    </row>
    <row r="1808" spans="3:4" ht="15" customHeight="1" x14ac:dyDescent="0.25">
      <c r="C1808" s="44" t="s">
        <v>7424</v>
      </c>
      <c r="D1808" s="43" t="s">
        <v>3233</v>
      </c>
    </row>
    <row r="1809" spans="3:4" ht="15" customHeight="1" x14ac:dyDescent="0.25">
      <c r="C1809" s="44" t="s">
        <v>7425</v>
      </c>
      <c r="D1809" s="43" t="s">
        <v>3343</v>
      </c>
    </row>
    <row r="1810" spans="3:4" ht="15" customHeight="1" x14ac:dyDescent="0.25">
      <c r="C1810" s="44" t="s">
        <v>7426</v>
      </c>
      <c r="D1810" s="43" t="s">
        <v>3567</v>
      </c>
    </row>
    <row r="1811" spans="3:4" ht="15" customHeight="1" x14ac:dyDescent="0.25">
      <c r="C1811" s="44" t="s">
        <v>7427</v>
      </c>
      <c r="D1811" s="43" t="s">
        <v>5654</v>
      </c>
    </row>
    <row r="1812" spans="3:4" ht="15" customHeight="1" x14ac:dyDescent="0.25">
      <c r="C1812" s="44" t="s">
        <v>7428</v>
      </c>
      <c r="D1812" s="43" t="s">
        <v>3594</v>
      </c>
    </row>
    <row r="1813" spans="3:4" ht="15" customHeight="1" x14ac:dyDescent="0.25">
      <c r="C1813" s="44" t="s">
        <v>7429</v>
      </c>
      <c r="D1813" s="43" t="s">
        <v>3833</v>
      </c>
    </row>
    <row r="1814" spans="3:4" ht="15" customHeight="1" x14ac:dyDescent="0.25">
      <c r="C1814" s="44" t="s">
        <v>7430</v>
      </c>
      <c r="D1814" s="43" t="s">
        <v>3924</v>
      </c>
    </row>
    <row r="1815" spans="3:4" ht="15" customHeight="1" x14ac:dyDescent="0.25">
      <c r="C1815" s="44" t="s">
        <v>7431</v>
      </c>
      <c r="D1815" s="43" t="s">
        <v>3937</v>
      </c>
    </row>
    <row r="1816" spans="3:4" ht="15" customHeight="1" x14ac:dyDescent="0.25">
      <c r="C1816" s="44" t="s">
        <v>7432</v>
      </c>
      <c r="D1816" s="43" t="s">
        <v>4191</v>
      </c>
    </row>
    <row r="1817" spans="3:4" ht="15" customHeight="1" x14ac:dyDescent="0.25">
      <c r="C1817" s="44" t="s">
        <v>7433</v>
      </c>
      <c r="D1817" s="43" t="s">
        <v>6127</v>
      </c>
    </row>
    <row r="1818" spans="3:4" ht="15" customHeight="1" x14ac:dyDescent="0.25">
      <c r="C1818" s="44" t="s">
        <v>7434</v>
      </c>
      <c r="D1818" s="43" t="s">
        <v>4498</v>
      </c>
    </row>
    <row r="1819" spans="3:4" ht="15" customHeight="1" x14ac:dyDescent="0.25">
      <c r="C1819" s="44" t="s">
        <v>7435</v>
      </c>
      <c r="D1819" s="43" t="s">
        <v>4570</v>
      </c>
    </row>
    <row r="1820" spans="3:4" ht="15" customHeight="1" x14ac:dyDescent="0.25">
      <c r="C1820" s="44" t="s">
        <v>7436</v>
      </c>
      <c r="D1820" s="43" t="s">
        <v>6508</v>
      </c>
    </row>
    <row r="1821" spans="3:4" ht="15" customHeight="1" x14ac:dyDescent="0.25">
      <c r="C1821" s="44" t="s">
        <v>7437</v>
      </c>
      <c r="D1821" s="43" t="s">
        <v>6725</v>
      </c>
    </row>
    <row r="1822" spans="3:4" ht="15" customHeight="1" x14ac:dyDescent="0.25">
      <c r="C1822" s="44" t="s">
        <v>7438</v>
      </c>
      <c r="D1822" s="43" t="s">
        <v>5022</v>
      </c>
    </row>
    <row r="1823" spans="3:4" ht="15" customHeight="1" x14ac:dyDescent="0.25">
      <c r="C1823" s="44" t="s">
        <v>7439</v>
      </c>
      <c r="D1823" s="43" t="s">
        <v>5109</v>
      </c>
    </row>
    <row r="1824" spans="3:4" ht="15" customHeight="1" x14ac:dyDescent="0.25">
      <c r="C1824" s="44" t="s">
        <v>7440</v>
      </c>
      <c r="D1824" s="43" t="s">
        <v>206</v>
      </c>
    </row>
    <row r="1825" spans="3:4" ht="15" customHeight="1" x14ac:dyDescent="0.25">
      <c r="C1825" s="44" t="s">
        <v>7441</v>
      </c>
      <c r="D1825" s="43" t="s">
        <v>207</v>
      </c>
    </row>
    <row r="1826" spans="3:4" ht="15" customHeight="1" x14ac:dyDescent="0.25">
      <c r="C1826" s="44" t="s">
        <v>7443</v>
      </c>
      <c r="D1826" s="43" t="s">
        <v>2862</v>
      </c>
    </row>
    <row r="1827" spans="3:4" ht="15" customHeight="1" x14ac:dyDescent="0.25">
      <c r="C1827" s="44" t="s">
        <v>7444</v>
      </c>
      <c r="D1827" s="43" t="s">
        <v>2893</v>
      </c>
    </row>
    <row r="1828" spans="3:4" ht="15" customHeight="1" x14ac:dyDescent="0.25">
      <c r="C1828" s="44" t="s">
        <v>7445</v>
      </c>
      <c r="D1828" s="43" t="s">
        <v>3205</v>
      </c>
    </row>
    <row r="1829" spans="3:4" ht="15" customHeight="1" x14ac:dyDescent="0.25">
      <c r="C1829" s="44" t="s">
        <v>7446</v>
      </c>
      <c r="D1829" s="43" t="s">
        <v>3355</v>
      </c>
    </row>
    <row r="1830" spans="3:4" ht="15" customHeight="1" x14ac:dyDescent="0.25">
      <c r="C1830" s="44" t="s">
        <v>7447</v>
      </c>
      <c r="D1830" s="43" t="s">
        <v>3561</v>
      </c>
    </row>
    <row r="1831" spans="3:4" ht="15" customHeight="1" x14ac:dyDescent="0.25">
      <c r="C1831" s="44" t="s">
        <v>7448</v>
      </c>
      <c r="D1831" s="43" t="s">
        <v>3604</v>
      </c>
    </row>
    <row r="1832" spans="3:4" ht="15" customHeight="1" x14ac:dyDescent="0.25">
      <c r="C1832" s="44" t="s">
        <v>7449</v>
      </c>
      <c r="D1832" s="43" t="s">
        <v>3675</v>
      </c>
    </row>
    <row r="1833" spans="3:4" ht="15" customHeight="1" x14ac:dyDescent="0.25">
      <c r="C1833" s="44" t="s">
        <v>7450</v>
      </c>
      <c r="D1833" s="43" t="s">
        <v>3969</v>
      </c>
    </row>
    <row r="1834" spans="3:4" ht="15" customHeight="1" x14ac:dyDescent="0.25">
      <c r="C1834" s="44" t="s">
        <v>7451</v>
      </c>
      <c r="D1834" s="43" t="s">
        <v>4028</v>
      </c>
    </row>
    <row r="1835" spans="3:4" ht="15" customHeight="1" x14ac:dyDescent="0.25">
      <c r="C1835" s="44" t="s">
        <v>7452</v>
      </c>
      <c r="D1835" s="43" t="s">
        <v>4050</v>
      </c>
    </row>
    <row r="1836" spans="3:4" ht="15" customHeight="1" x14ac:dyDescent="0.25">
      <c r="C1836" s="44" t="s">
        <v>7453</v>
      </c>
      <c r="D1836" s="43" t="s">
        <v>4150</v>
      </c>
    </row>
    <row r="1837" spans="3:4" ht="15" customHeight="1" x14ac:dyDescent="0.25">
      <c r="C1837" s="44" t="s">
        <v>7454</v>
      </c>
      <c r="D1837" s="43" t="s">
        <v>6214</v>
      </c>
    </row>
    <row r="1838" spans="3:4" ht="15" customHeight="1" x14ac:dyDescent="0.25">
      <c r="C1838" s="44" t="s">
        <v>7455</v>
      </c>
      <c r="D1838" s="43" t="s">
        <v>6220</v>
      </c>
    </row>
    <row r="1839" spans="3:4" ht="15" customHeight="1" x14ac:dyDescent="0.25">
      <c r="C1839" s="44" t="s">
        <v>7456</v>
      </c>
      <c r="D1839" s="43" t="s">
        <v>4268</v>
      </c>
    </row>
    <row r="1840" spans="3:4" ht="15" customHeight="1" x14ac:dyDescent="0.25">
      <c r="C1840" s="44" t="s">
        <v>7457</v>
      </c>
      <c r="D1840" s="43" t="s">
        <v>4659</v>
      </c>
    </row>
    <row r="1841" spans="3:4" ht="15" customHeight="1" x14ac:dyDescent="0.25">
      <c r="C1841" s="44" t="s">
        <v>7458</v>
      </c>
      <c r="D1841" s="43" t="s">
        <v>4664</v>
      </c>
    </row>
    <row r="1842" spans="3:4" ht="15" customHeight="1" x14ac:dyDescent="0.25">
      <c r="C1842" s="44" t="s">
        <v>7459</v>
      </c>
      <c r="D1842" s="43" t="s">
        <v>6547</v>
      </c>
    </row>
    <row r="1843" spans="3:4" ht="15" customHeight="1" x14ac:dyDescent="0.25">
      <c r="C1843" s="44" t="s">
        <v>7460</v>
      </c>
      <c r="D1843" s="43" t="s">
        <v>4759</v>
      </c>
    </row>
    <row r="1844" spans="3:4" ht="15" customHeight="1" x14ac:dyDescent="0.25">
      <c r="C1844" s="44" t="s">
        <v>7461</v>
      </c>
      <c r="D1844" s="43" t="s">
        <v>6611</v>
      </c>
    </row>
    <row r="1845" spans="3:4" ht="15" customHeight="1" x14ac:dyDescent="0.25">
      <c r="C1845" s="44" t="s">
        <v>7462</v>
      </c>
      <c r="D1845" s="43" t="s">
        <v>4868</v>
      </c>
    </row>
    <row r="1846" spans="3:4" ht="15" customHeight="1" x14ac:dyDescent="0.25">
      <c r="C1846" s="44" t="s">
        <v>7463</v>
      </c>
      <c r="D1846" s="43" t="s">
        <v>4873</v>
      </c>
    </row>
    <row r="1847" spans="3:4" ht="15" customHeight="1" x14ac:dyDescent="0.25">
      <c r="C1847" s="44" t="s">
        <v>7464</v>
      </c>
      <c r="D1847" s="43" t="s">
        <v>5068</v>
      </c>
    </row>
    <row r="1848" spans="3:4" ht="15" customHeight="1" x14ac:dyDescent="0.25">
      <c r="C1848" s="44" t="s">
        <v>7465</v>
      </c>
      <c r="D1848" s="43" t="s">
        <v>206</v>
      </c>
    </row>
    <row r="1849" spans="3:4" ht="15" customHeight="1" x14ac:dyDescent="0.25">
      <c r="C1849" s="44" t="s">
        <v>7466</v>
      </c>
      <c r="D1849" s="43" t="s">
        <v>207</v>
      </c>
    </row>
    <row r="1850" spans="3:4" ht="15" customHeight="1" x14ac:dyDescent="0.25">
      <c r="C1850" s="44" t="s">
        <v>7468</v>
      </c>
      <c r="D1850" s="43" t="s">
        <v>2809</v>
      </c>
    </row>
    <row r="1851" spans="3:4" ht="15" customHeight="1" x14ac:dyDescent="0.25">
      <c r="C1851" s="44" t="s">
        <v>7469</v>
      </c>
      <c r="D1851" s="43" t="s">
        <v>5159</v>
      </c>
    </row>
    <row r="1852" spans="3:4" ht="15" customHeight="1" x14ac:dyDescent="0.25">
      <c r="C1852" s="44" t="s">
        <v>7470</v>
      </c>
      <c r="D1852" s="43" t="s">
        <v>3066</v>
      </c>
    </row>
    <row r="1853" spans="3:4" ht="15" customHeight="1" x14ac:dyDescent="0.25">
      <c r="C1853" s="44" t="s">
        <v>7471</v>
      </c>
      <c r="D1853" s="43" t="s">
        <v>3216</v>
      </c>
    </row>
    <row r="1854" spans="3:4" ht="15" customHeight="1" x14ac:dyDescent="0.25">
      <c r="C1854" s="44" t="s">
        <v>7472</v>
      </c>
      <c r="D1854" s="43" t="s">
        <v>3239</v>
      </c>
    </row>
    <row r="1855" spans="3:4" ht="15" customHeight="1" x14ac:dyDescent="0.25">
      <c r="C1855" s="44" t="s">
        <v>7473</v>
      </c>
      <c r="D1855" s="43" t="s">
        <v>3333</v>
      </c>
    </row>
    <row r="1856" spans="3:4" ht="15" customHeight="1" x14ac:dyDescent="0.25">
      <c r="C1856" s="44" t="s">
        <v>7474</v>
      </c>
      <c r="D1856" s="43" t="s">
        <v>3370</v>
      </c>
    </row>
    <row r="1857" spans="3:4" ht="15" customHeight="1" x14ac:dyDescent="0.25">
      <c r="C1857" s="44" t="s">
        <v>7475</v>
      </c>
      <c r="D1857" s="43" t="s">
        <v>3376</v>
      </c>
    </row>
    <row r="1858" spans="3:4" ht="15" customHeight="1" x14ac:dyDescent="0.25">
      <c r="C1858" s="44" t="s">
        <v>7476</v>
      </c>
      <c r="D1858" s="43" t="s">
        <v>3429</v>
      </c>
    </row>
    <row r="1859" spans="3:4" ht="15" customHeight="1" x14ac:dyDescent="0.25">
      <c r="C1859" s="44" t="s">
        <v>7477</v>
      </c>
      <c r="D1859" s="43" t="s">
        <v>3643</v>
      </c>
    </row>
    <row r="1860" spans="3:4" ht="15" customHeight="1" x14ac:dyDescent="0.25">
      <c r="C1860" s="44" t="s">
        <v>7478</v>
      </c>
      <c r="D1860" s="43" t="s">
        <v>3648</v>
      </c>
    </row>
    <row r="1861" spans="3:4" ht="15" customHeight="1" x14ac:dyDescent="0.25">
      <c r="C1861" s="44" t="s">
        <v>7479</v>
      </c>
      <c r="D1861" s="43" t="s">
        <v>3977</v>
      </c>
    </row>
    <row r="1862" spans="3:4" ht="15" customHeight="1" x14ac:dyDescent="0.25">
      <c r="C1862" s="44" t="s">
        <v>7480</v>
      </c>
      <c r="D1862" s="43" t="s">
        <v>4000</v>
      </c>
    </row>
    <row r="1863" spans="3:4" ht="15" customHeight="1" x14ac:dyDescent="0.25">
      <c r="C1863" s="44" t="s">
        <v>7481</v>
      </c>
      <c r="D1863" s="43" t="s">
        <v>4045</v>
      </c>
    </row>
    <row r="1864" spans="3:4" ht="15" customHeight="1" x14ac:dyDescent="0.25">
      <c r="C1864" s="44" t="s">
        <v>7482</v>
      </c>
      <c r="D1864" s="43" t="s">
        <v>4114</v>
      </c>
    </row>
    <row r="1865" spans="3:4" ht="15" customHeight="1" x14ac:dyDescent="0.25">
      <c r="C1865" s="44" t="s">
        <v>7483</v>
      </c>
      <c r="D1865" s="43" t="s">
        <v>4243</v>
      </c>
    </row>
    <row r="1866" spans="3:4" ht="15" customHeight="1" x14ac:dyDescent="0.25">
      <c r="C1866" s="44" t="s">
        <v>7484</v>
      </c>
      <c r="D1866" s="43" t="s">
        <v>4249</v>
      </c>
    </row>
    <row r="1867" spans="3:4" ht="15" customHeight="1" x14ac:dyDescent="0.25">
      <c r="C1867" s="44" t="s">
        <v>7485</v>
      </c>
      <c r="D1867" s="43" t="s">
        <v>4264</v>
      </c>
    </row>
    <row r="1868" spans="3:4" ht="15" customHeight="1" x14ac:dyDescent="0.25">
      <c r="C1868" s="44" t="s">
        <v>7486</v>
      </c>
      <c r="D1868" s="43" t="s">
        <v>4305</v>
      </c>
    </row>
    <row r="1869" spans="3:4" ht="15" customHeight="1" x14ac:dyDescent="0.25">
      <c r="C1869" s="44" t="s">
        <v>7487</v>
      </c>
      <c r="D1869" s="43" t="s">
        <v>4518</v>
      </c>
    </row>
    <row r="1870" spans="3:4" ht="15" customHeight="1" x14ac:dyDescent="0.25">
      <c r="C1870" s="44" t="s">
        <v>7488</v>
      </c>
      <c r="D1870" s="43" t="s">
        <v>4609</v>
      </c>
    </row>
    <row r="1871" spans="3:4" ht="15" customHeight="1" x14ac:dyDescent="0.25">
      <c r="C1871" s="44" t="s">
        <v>7489</v>
      </c>
      <c r="D1871" s="43" t="s">
        <v>4770</v>
      </c>
    </row>
    <row r="1872" spans="3:4" ht="15" customHeight="1" x14ac:dyDescent="0.25">
      <c r="C1872" s="44" t="s">
        <v>7490</v>
      </c>
      <c r="D1872" s="43" t="s">
        <v>206</v>
      </c>
    </row>
    <row r="1873" spans="3:4" ht="15" customHeight="1" x14ac:dyDescent="0.25">
      <c r="C1873" s="44" t="s">
        <v>7491</v>
      </c>
      <c r="D1873" s="43" t="s">
        <v>207</v>
      </c>
    </row>
    <row r="1874" spans="3:4" ht="15" customHeight="1" x14ac:dyDescent="0.25">
      <c r="C1874" s="44" t="s">
        <v>7493</v>
      </c>
      <c r="D1874" s="43" t="s">
        <v>3110</v>
      </c>
    </row>
    <row r="1875" spans="3:4" ht="15" customHeight="1" x14ac:dyDescent="0.25">
      <c r="C1875" s="44" t="s">
        <v>7494</v>
      </c>
      <c r="D1875" s="43" t="s">
        <v>3255</v>
      </c>
    </row>
    <row r="1876" spans="3:4" ht="15" customHeight="1" x14ac:dyDescent="0.25">
      <c r="C1876" s="44" t="s">
        <v>7495</v>
      </c>
      <c r="D1876" s="43" t="s">
        <v>3360</v>
      </c>
    </row>
    <row r="1877" spans="3:4" ht="15" customHeight="1" x14ac:dyDescent="0.25">
      <c r="C1877" s="44" t="s">
        <v>7496</v>
      </c>
      <c r="D1877" s="43" t="s">
        <v>3424</v>
      </c>
    </row>
    <row r="1878" spans="3:4" ht="15" customHeight="1" x14ac:dyDescent="0.25">
      <c r="C1878" s="44" t="s">
        <v>7497</v>
      </c>
      <c r="D1878" s="43" t="s">
        <v>3525</v>
      </c>
    </row>
    <row r="1879" spans="3:4" ht="15" customHeight="1" x14ac:dyDescent="0.25">
      <c r="C1879" s="44" t="s">
        <v>7498</v>
      </c>
      <c r="D1879" s="43" t="s">
        <v>3549</v>
      </c>
    </row>
    <row r="1880" spans="3:4" ht="15" customHeight="1" x14ac:dyDescent="0.25">
      <c r="C1880" s="44" t="s">
        <v>7499</v>
      </c>
      <c r="D1880" s="43" t="s">
        <v>5923</v>
      </c>
    </row>
    <row r="1881" spans="3:4" ht="15" customHeight="1" x14ac:dyDescent="0.25">
      <c r="C1881" s="44" t="s">
        <v>7500</v>
      </c>
      <c r="D1881" s="43" t="s">
        <v>4012</v>
      </c>
    </row>
    <row r="1882" spans="3:4" ht="15" customHeight="1" x14ac:dyDescent="0.25">
      <c r="C1882" s="44" t="s">
        <v>7501</v>
      </c>
      <c r="D1882" s="43" t="s">
        <v>6022</v>
      </c>
    </row>
    <row r="1883" spans="3:4" ht="15" customHeight="1" x14ac:dyDescent="0.25">
      <c r="C1883" s="44" t="s">
        <v>7502</v>
      </c>
      <c r="D1883" s="43" t="s">
        <v>6149</v>
      </c>
    </row>
    <row r="1884" spans="3:4" ht="15" customHeight="1" x14ac:dyDescent="0.25">
      <c r="C1884" s="44" t="s">
        <v>7503</v>
      </c>
      <c r="D1884" s="43" t="s">
        <v>4278</v>
      </c>
    </row>
    <row r="1885" spans="3:4" ht="15" customHeight="1" x14ac:dyDescent="0.25">
      <c r="C1885" s="44" t="s">
        <v>7504</v>
      </c>
      <c r="D1885" s="43" t="s">
        <v>4334</v>
      </c>
    </row>
    <row r="1886" spans="3:4" ht="15" customHeight="1" x14ac:dyDescent="0.25">
      <c r="C1886" s="44" t="s">
        <v>7505</v>
      </c>
      <c r="D1886" s="43" t="s">
        <v>4439</v>
      </c>
    </row>
    <row r="1887" spans="3:4" ht="15" customHeight="1" x14ac:dyDescent="0.25">
      <c r="C1887" s="44" t="s">
        <v>7506</v>
      </c>
      <c r="D1887" s="43" t="s">
        <v>3307</v>
      </c>
    </row>
    <row r="1888" spans="3:4" ht="15" customHeight="1" x14ac:dyDescent="0.25">
      <c r="C1888" s="44" t="s">
        <v>7507</v>
      </c>
      <c r="D1888" s="43" t="s">
        <v>4526</v>
      </c>
    </row>
    <row r="1889" spans="3:4" ht="15" customHeight="1" x14ac:dyDescent="0.25">
      <c r="C1889" s="44" t="s">
        <v>7508</v>
      </c>
      <c r="D1889" s="43" t="s">
        <v>4629</v>
      </c>
    </row>
    <row r="1890" spans="3:4" ht="15" customHeight="1" x14ac:dyDescent="0.25">
      <c r="C1890" s="44" t="s">
        <v>7509</v>
      </c>
      <c r="D1890" s="43" t="s">
        <v>6513</v>
      </c>
    </row>
    <row r="1891" spans="3:4" ht="15" customHeight="1" x14ac:dyDescent="0.25">
      <c r="C1891" s="44" t="s">
        <v>7510</v>
      </c>
      <c r="D1891" s="43" t="s">
        <v>6579</v>
      </c>
    </row>
    <row r="1892" spans="3:4" ht="15" customHeight="1" x14ac:dyDescent="0.25">
      <c r="C1892" s="44" t="s">
        <v>7511</v>
      </c>
      <c r="D1892" s="43" t="s">
        <v>4903</v>
      </c>
    </row>
    <row r="1893" spans="3:4" ht="15" customHeight="1" x14ac:dyDescent="0.25">
      <c r="C1893" s="44" t="s">
        <v>7512</v>
      </c>
      <c r="D1893" s="43" t="s">
        <v>5008</v>
      </c>
    </row>
    <row r="1894" spans="3:4" ht="15" customHeight="1" x14ac:dyDescent="0.25">
      <c r="C1894" s="44" t="s">
        <v>7513</v>
      </c>
      <c r="D1894" s="43" t="s">
        <v>6750</v>
      </c>
    </row>
    <row r="1895" spans="3:4" ht="15" customHeight="1" x14ac:dyDescent="0.25">
      <c r="C1895" s="44" t="s">
        <v>7514</v>
      </c>
      <c r="D1895" s="43" t="s">
        <v>4003</v>
      </c>
    </row>
    <row r="1896" spans="3:4" ht="15" customHeight="1" x14ac:dyDescent="0.25">
      <c r="C1896" s="44" t="s">
        <v>7515</v>
      </c>
      <c r="D1896" s="43" t="s">
        <v>206</v>
      </c>
    </row>
    <row r="1897" spans="3:4" ht="15" customHeight="1" x14ac:dyDescent="0.25">
      <c r="C1897" s="44" t="s">
        <v>7516</v>
      </c>
      <c r="D1897" s="43" t="s">
        <v>207</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98"/>
  <sheetViews>
    <sheetView zoomScale="126" workbookViewId="0">
      <selection activeCell="D3" sqref="D3"/>
    </sheetView>
  </sheetViews>
  <sheetFormatPr defaultRowHeight="13.2" x14ac:dyDescent="0.25"/>
  <cols>
    <col min="1" max="1" width="12.77734375" customWidth="1"/>
    <col min="2" max="2" width="9.77734375" customWidth="1"/>
    <col min="3" max="3" width="6.77734375" style="5" customWidth="1"/>
    <col min="4" max="14" width="6.77734375" customWidth="1"/>
    <col min="15" max="15" width="7.21875" style="4" customWidth="1"/>
  </cols>
  <sheetData>
    <row r="1" spans="1:15" x14ac:dyDescent="0.25">
      <c r="A1" s="106" t="s">
        <v>0</v>
      </c>
      <c r="B1" s="112" t="s">
        <v>1</v>
      </c>
      <c r="C1" s="106" t="s">
        <v>2</v>
      </c>
      <c r="D1" s="114" t="s">
        <v>3</v>
      </c>
      <c r="E1" s="115"/>
      <c r="F1" s="115"/>
      <c r="G1" s="115"/>
      <c r="H1" s="115"/>
      <c r="I1" s="115"/>
      <c r="J1" s="115"/>
      <c r="K1" s="115"/>
      <c r="L1" s="115"/>
      <c r="M1" s="115"/>
      <c r="N1" s="116"/>
      <c r="O1" s="117"/>
    </row>
    <row r="2" spans="1:15" x14ac:dyDescent="0.25">
      <c r="A2" s="106"/>
      <c r="B2" s="113"/>
      <c r="C2" s="106"/>
      <c r="D2" s="1">
        <v>1</v>
      </c>
      <c r="E2" s="1">
        <v>2</v>
      </c>
      <c r="F2" s="1">
        <v>3</v>
      </c>
      <c r="G2" s="1">
        <v>4</v>
      </c>
      <c r="H2" s="1">
        <v>5</v>
      </c>
      <c r="I2" s="1">
        <v>6</v>
      </c>
      <c r="J2" s="1">
        <v>7</v>
      </c>
      <c r="K2" s="1">
        <v>8</v>
      </c>
      <c r="L2" s="1">
        <v>9</v>
      </c>
      <c r="M2" s="1">
        <v>10</v>
      </c>
      <c r="N2" s="1">
        <v>11</v>
      </c>
      <c r="O2" s="1">
        <v>12</v>
      </c>
    </row>
    <row r="3" spans="1:15" x14ac:dyDescent="0.25">
      <c r="A3" s="2" t="str">
        <f>'Gene Table'!D3</f>
        <v>ADAM23</v>
      </c>
      <c r="B3" s="109" t="s">
        <v>4</v>
      </c>
      <c r="C3" s="3" t="s">
        <v>5</v>
      </c>
      <c r="D3" s="69">
        <v>22.128798</v>
      </c>
      <c r="E3" s="69">
        <v>21.94896</v>
      </c>
      <c r="F3" s="69">
        <v>21.907436000000001</v>
      </c>
      <c r="G3" s="69">
        <v>22.150772</v>
      </c>
      <c r="H3" s="69"/>
      <c r="I3" s="69"/>
      <c r="J3" s="69"/>
      <c r="K3" s="69"/>
      <c r="L3" s="69"/>
      <c r="M3" s="69"/>
      <c r="N3" s="69"/>
      <c r="O3" s="69"/>
    </row>
    <row r="4" spans="1:15" x14ac:dyDescent="0.25">
      <c r="A4" s="2" t="str">
        <f>'Gene Table'!D4</f>
        <v>BRCA1</v>
      </c>
      <c r="B4" s="110"/>
      <c r="C4" s="3" t="s">
        <v>6</v>
      </c>
      <c r="D4" s="69">
        <v>21.861896999999999</v>
      </c>
      <c r="E4" s="69">
        <v>21.826376</v>
      </c>
      <c r="F4" s="69">
        <v>21.843903999999998</v>
      </c>
      <c r="G4" s="69">
        <v>21.778137000000001</v>
      </c>
      <c r="H4" s="69"/>
      <c r="I4" s="69"/>
      <c r="J4" s="69"/>
      <c r="K4" s="69"/>
      <c r="L4" s="69"/>
      <c r="M4" s="69"/>
      <c r="N4" s="69"/>
      <c r="O4" s="69"/>
    </row>
    <row r="5" spans="1:15" x14ac:dyDescent="0.25">
      <c r="A5" s="2" t="str">
        <f>'Gene Table'!D5</f>
        <v>CCNA1</v>
      </c>
      <c r="B5" s="110"/>
      <c r="C5" s="3" t="s">
        <v>7</v>
      </c>
      <c r="D5" s="69">
        <v>25.869139000000001</v>
      </c>
      <c r="E5" s="69">
        <v>25.754017000000001</v>
      </c>
      <c r="F5" s="69">
        <v>25.980741999999999</v>
      </c>
      <c r="G5" s="69">
        <v>25.805439</v>
      </c>
      <c r="H5" s="69"/>
      <c r="I5" s="69"/>
      <c r="J5" s="69"/>
      <c r="K5" s="69"/>
      <c r="L5" s="69"/>
      <c r="M5" s="69"/>
      <c r="N5" s="69"/>
      <c r="O5" s="69"/>
    </row>
    <row r="6" spans="1:15" x14ac:dyDescent="0.25">
      <c r="A6" s="2" t="str">
        <f>'Gene Table'!D6</f>
        <v>CCND2</v>
      </c>
      <c r="B6" s="110"/>
      <c r="C6" s="3" t="s">
        <v>8</v>
      </c>
      <c r="D6" s="69">
        <v>22.611433000000002</v>
      </c>
      <c r="E6" s="69">
        <v>22.649823999999999</v>
      </c>
      <c r="F6" s="69">
        <v>22.678481999999999</v>
      </c>
      <c r="G6" s="69">
        <v>22.76745</v>
      </c>
      <c r="H6" s="69"/>
      <c r="I6" s="69"/>
      <c r="J6" s="69"/>
      <c r="K6" s="69"/>
      <c r="L6" s="69"/>
      <c r="M6" s="69"/>
      <c r="N6" s="69"/>
      <c r="O6" s="69"/>
    </row>
    <row r="7" spans="1:15" x14ac:dyDescent="0.25">
      <c r="A7" s="2" t="str">
        <f>'Gene Table'!D7</f>
        <v>CDH1</v>
      </c>
      <c r="B7" s="110"/>
      <c r="C7" s="3" t="s">
        <v>9</v>
      </c>
      <c r="D7" s="69">
        <v>21.979156</v>
      </c>
      <c r="E7" s="69">
        <v>21.987252999999999</v>
      </c>
      <c r="F7" s="69">
        <v>22.058474</v>
      </c>
      <c r="G7" s="69">
        <v>22.007536000000002</v>
      </c>
      <c r="H7" s="69"/>
      <c r="I7" s="69"/>
      <c r="J7" s="69"/>
      <c r="K7" s="69"/>
      <c r="L7" s="69"/>
      <c r="M7" s="69"/>
      <c r="N7" s="69"/>
      <c r="O7" s="69"/>
    </row>
    <row r="8" spans="1:15" x14ac:dyDescent="0.25">
      <c r="A8" s="2" t="str">
        <f>'Gene Table'!D8</f>
        <v>CDH13</v>
      </c>
      <c r="B8" s="110"/>
      <c r="C8" s="3" t="s">
        <v>10</v>
      </c>
      <c r="D8" s="69">
        <v>22.499538000000001</v>
      </c>
      <c r="E8" s="69">
        <v>22.313023000000001</v>
      </c>
      <c r="F8" s="69">
        <v>22.637781</v>
      </c>
      <c r="G8" s="69">
        <v>22.593005999999999</v>
      </c>
      <c r="H8" s="69"/>
      <c r="I8" s="69"/>
      <c r="J8" s="69"/>
      <c r="K8" s="69"/>
      <c r="L8" s="69"/>
      <c r="M8" s="69"/>
      <c r="N8" s="69"/>
      <c r="O8" s="69"/>
    </row>
    <row r="9" spans="1:15" x14ac:dyDescent="0.25">
      <c r="A9" s="2" t="str">
        <f>'Gene Table'!D9</f>
        <v>CDKN1C</v>
      </c>
      <c r="B9" s="110"/>
      <c r="C9" s="3" t="s">
        <v>11</v>
      </c>
      <c r="D9" s="69">
        <v>22.91168</v>
      </c>
      <c r="E9" s="69">
        <v>22.979925000000001</v>
      </c>
      <c r="F9" s="69">
        <v>22.996416</v>
      </c>
      <c r="G9" s="69">
        <v>23.052959999999999</v>
      </c>
      <c r="H9" s="69"/>
      <c r="I9" s="69"/>
      <c r="J9" s="69"/>
      <c r="K9" s="69"/>
      <c r="L9" s="69"/>
      <c r="M9" s="69"/>
      <c r="N9" s="69"/>
      <c r="O9" s="69"/>
    </row>
    <row r="10" spans="1:15" x14ac:dyDescent="0.25">
      <c r="A10" s="2" t="str">
        <f>'Gene Table'!D10</f>
        <v>CDKN2A</v>
      </c>
      <c r="B10" s="110"/>
      <c r="C10" s="3" t="s">
        <v>12</v>
      </c>
      <c r="D10" s="69">
        <v>22.477900999999999</v>
      </c>
      <c r="E10" s="69">
        <v>22.505054000000001</v>
      </c>
      <c r="F10" s="69">
        <v>22.523678</v>
      </c>
      <c r="G10" s="69">
        <v>22.657084999999999</v>
      </c>
      <c r="H10" s="69"/>
      <c r="I10" s="69"/>
      <c r="J10" s="69"/>
      <c r="K10" s="69"/>
      <c r="L10" s="69"/>
      <c r="M10" s="69"/>
      <c r="N10" s="69"/>
      <c r="O10" s="69"/>
    </row>
    <row r="11" spans="1:15" x14ac:dyDescent="0.25">
      <c r="A11" s="2" t="str">
        <f>'Gene Table'!D11</f>
        <v>ESR1</v>
      </c>
      <c r="B11" s="110"/>
      <c r="C11" s="3" t="s">
        <v>13</v>
      </c>
      <c r="D11" s="69">
        <v>23.106770000000001</v>
      </c>
      <c r="E11" s="69">
        <v>23.062232999999999</v>
      </c>
      <c r="F11" s="69">
        <v>23.316824</v>
      </c>
      <c r="G11" s="69">
        <v>23.100733000000002</v>
      </c>
      <c r="H11" s="69"/>
      <c r="I11" s="69"/>
      <c r="J11" s="69"/>
      <c r="K11" s="69"/>
      <c r="L11" s="69"/>
      <c r="M11" s="69"/>
      <c r="N11" s="69"/>
      <c r="O11" s="69"/>
    </row>
    <row r="12" spans="1:15" x14ac:dyDescent="0.25">
      <c r="A12" s="2" t="str">
        <f>'Gene Table'!D12</f>
        <v>GSTP1</v>
      </c>
      <c r="B12" s="110"/>
      <c r="C12" s="3" t="s">
        <v>14</v>
      </c>
      <c r="D12" s="69">
        <v>22.112819999999999</v>
      </c>
      <c r="E12" s="69">
        <v>22.316137000000001</v>
      </c>
      <c r="F12" s="69">
        <v>22.350538</v>
      </c>
      <c r="G12" s="69">
        <v>22.265968000000001</v>
      </c>
      <c r="H12" s="69"/>
      <c r="I12" s="69"/>
      <c r="J12" s="69"/>
      <c r="K12" s="69"/>
      <c r="L12" s="69"/>
      <c r="M12" s="69"/>
      <c r="N12" s="69"/>
      <c r="O12" s="69"/>
    </row>
    <row r="13" spans="1:15" x14ac:dyDescent="0.25">
      <c r="A13" s="2" t="str">
        <f>'Gene Table'!D13</f>
        <v>HIC1</v>
      </c>
      <c r="B13" s="110"/>
      <c r="C13" s="3" t="s">
        <v>15</v>
      </c>
      <c r="D13" s="69">
        <v>25.284023000000001</v>
      </c>
      <c r="E13" s="69">
        <v>25.481684000000001</v>
      </c>
      <c r="F13" s="69">
        <v>26.718578000000001</v>
      </c>
      <c r="G13" s="69">
        <v>26.3</v>
      </c>
      <c r="H13" s="69"/>
      <c r="I13" s="69"/>
      <c r="J13" s="69"/>
      <c r="K13" s="69"/>
      <c r="L13" s="69"/>
      <c r="M13" s="69"/>
      <c r="N13" s="69"/>
      <c r="O13" s="69"/>
    </row>
    <row r="14" spans="1:15" x14ac:dyDescent="0.25">
      <c r="A14" s="2" t="str">
        <f>'Gene Table'!D14</f>
        <v>MGMT</v>
      </c>
      <c r="B14" s="110"/>
      <c r="C14" s="3" t="s">
        <v>16</v>
      </c>
      <c r="D14" s="69">
        <v>24.540174</v>
      </c>
      <c r="E14" s="69">
        <v>24.574809999999999</v>
      </c>
      <c r="F14" s="69">
        <v>24.898098000000001</v>
      </c>
      <c r="G14" s="69">
        <v>25.030224</v>
      </c>
      <c r="H14" s="69"/>
      <c r="I14" s="69"/>
      <c r="J14" s="69"/>
      <c r="K14" s="69"/>
      <c r="L14" s="69"/>
      <c r="M14" s="69"/>
      <c r="N14" s="69"/>
      <c r="O14" s="69"/>
    </row>
    <row r="15" spans="1:15" x14ac:dyDescent="0.25">
      <c r="A15" s="2" t="str">
        <f>'Gene Table'!D15</f>
        <v>PRDM2</v>
      </c>
      <c r="B15" s="110"/>
      <c r="C15" s="3" t="s">
        <v>17</v>
      </c>
      <c r="D15" s="69">
        <v>21.645319000000001</v>
      </c>
      <c r="E15" s="69">
        <v>21.573124</v>
      </c>
      <c r="F15" s="69">
        <v>21.511555000000001</v>
      </c>
      <c r="G15" s="69">
        <v>21.512636000000001</v>
      </c>
      <c r="H15" s="69"/>
      <c r="I15" s="69"/>
      <c r="J15" s="69"/>
      <c r="K15" s="69"/>
      <c r="L15" s="69"/>
      <c r="M15" s="69"/>
      <c r="N15" s="69"/>
      <c r="O15" s="69"/>
    </row>
    <row r="16" spans="1:15" x14ac:dyDescent="0.25">
      <c r="A16" s="2" t="str">
        <f>'Gene Table'!D16</f>
        <v>PTEN</v>
      </c>
      <c r="B16" s="110"/>
      <c r="C16" s="3" t="s">
        <v>18</v>
      </c>
      <c r="D16" s="69">
        <v>22.765802000000001</v>
      </c>
      <c r="E16" s="69">
        <v>22.712845000000002</v>
      </c>
      <c r="F16" s="69">
        <v>22.663143000000002</v>
      </c>
      <c r="G16" s="69">
        <v>22.730642</v>
      </c>
      <c r="H16" s="69"/>
      <c r="I16" s="69"/>
      <c r="J16" s="69"/>
      <c r="K16" s="69"/>
      <c r="L16" s="69"/>
      <c r="M16" s="69"/>
      <c r="N16" s="69"/>
      <c r="O16" s="69"/>
    </row>
    <row r="17" spans="1:15" x14ac:dyDescent="0.25">
      <c r="A17" s="2" t="str">
        <f>'Gene Table'!D17</f>
        <v>PTGS2</v>
      </c>
      <c r="B17" s="110"/>
      <c r="C17" s="3" t="s">
        <v>19</v>
      </c>
      <c r="D17" s="69">
        <v>23.080210000000001</v>
      </c>
      <c r="E17" s="69">
        <v>22.998204999999999</v>
      </c>
      <c r="F17" s="69">
        <v>23.112185</v>
      </c>
      <c r="G17" s="69">
        <v>23.271235999999998</v>
      </c>
      <c r="H17" s="69"/>
      <c r="I17" s="69"/>
      <c r="J17" s="69"/>
      <c r="K17" s="69"/>
      <c r="L17" s="69"/>
      <c r="M17" s="69"/>
      <c r="N17" s="69"/>
      <c r="O17" s="69"/>
    </row>
    <row r="18" spans="1:15" x14ac:dyDescent="0.25">
      <c r="A18" s="2" t="str">
        <f>'Gene Table'!D18</f>
        <v>PYCARD</v>
      </c>
      <c r="B18" s="110"/>
      <c r="C18" s="3" t="s">
        <v>20</v>
      </c>
      <c r="D18" s="69">
        <v>22.539065999999998</v>
      </c>
      <c r="E18" s="69">
        <v>22.6126</v>
      </c>
      <c r="F18" s="69">
        <v>22.869457000000001</v>
      </c>
      <c r="G18" s="69">
        <v>22.987938</v>
      </c>
      <c r="H18" s="69"/>
      <c r="I18" s="69"/>
      <c r="J18" s="69"/>
      <c r="K18" s="69"/>
      <c r="L18" s="69"/>
      <c r="M18" s="69"/>
      <c r="N18" s="69"/>
      <c r="O18" s="69"/>
    </row>
    <row r="19" spans="1:15" x14ac:dyDescent="0.25">
      <c r="A19" s="2" t="str">
        <f>'Gene Table'!D19</f>
        <v>RASSF1</v>
      </c>
      <c r="B19" s="110"/>
      <c r="C19" s="3" t="s">
        <v>21</v>
      </c>
      <c r="D19" s="69">
        <v>21.991420000000002</v>
      </c>
      <c r="E19" s="69">
        <v>21.938348999999999</v>
      </c>
      <c r="F19" s="69">
        <v>22.019279999999998</v>
      </c>
      <c r="G19" s="69">
        <v>21.854749999999999</v>
      </c>
      <c r="H19" s="69"/>
      <c r="I19" s="69"/>
      <c r="J19" s="69"/>
      <c r="K19" s="69"/>
      <c r="L19" s="69"/>
      <c r="M19" s="69"/>
      <c r="N19" s="69"/>
      <c r="O19" s="69"/>
    </row>
    <row r="20" spans="1:15" x14ac:dyDescent="0.25">
      <c r="A20" s="2" t="str">
        <f>'Gene Table'!D20</f>
        <v>SFN</v>
      </c>
      <c r="B20" s="110"/>
      <c r="C20" s="3" t="s">
        <v>22</v>
      </c>
      <c r="D20" s="69">
        <v>21.975646999999999</v>
      </c>
      <c r="E20" s="69">
        <v>22.030477999999999</v>
      </c>
      <c r="F20" s="69">
        <v>22.08165</v>
      </c>
      <c r="G20" s="69">
        <v>21.921492000000001</v>
      </c>
      <c r="H20" s="69"/>
      <c r="I20" s="69"/>
      <c r="J20" s="69"/>
      <c r="K20" s="69"/>
      <c r="L20" s="69"/>
      <c r="M20" s="69"/>
      <c r="N20" s="69"/>
      <c r="O20" s="69"/>
    </row>
    <row r="21" spans="1:15" x14ac:dyDescent="0.25">
      <c r="A21" s="2" t="str">
        <f>'Gene Table'!D21</f>
        <v>SLIT2</v>
      </c>
      <c r="B21" s="110"/>
      <c r="C21" s="3" t="s">
        <v>23</v>
      </c>
      <c r="D21" s="69">
        <v>22.512561999999999</v>
      </c>
      <c r="E21" s="69">
        <v>22.615406</v>
      </c>
      <c r="F21" s="69">
        <v>23.523078999999999</v>
      </c>
      <c r="G21" s="69">
        <v>22.51</v>
      </c>
      <c r="H21" s="69"/>
      <c r="I21" s="69"/>
      <c r="J21" s="69"/>
      <c r="K21" s="69"/>
      <c r="L21" s="69"/>
      <c r="M21" s="69"/>
      <c r="N21" s="69"/>
      <c r="O21" s="69"/>
    </row>
    <row r="22" spans="1:15" x14ac:dyDescent="0.25">
      <c r="A22" s="2" t="str">
        <f>'Gene Table'!D22</f>
        <v>THBS1</v>
      </c>
      <c r="B22" s="110"/>
      <c r="C22" s="3" t="s">
        <v>24</v>
      </c>
      <c r="D22" s="69">
        <v>22.513480999999999</v>
      </c>
      <c r="E22" s="69">
        <v>22.659012000000001</v>
      </c>
      <c r="F22" s="69">
        <v>22.962997000000001</v>
      </c>
      <c r="G22" s="69">
        <v>23.741872999999998</v>
      </c>
      <c r="H22" s="69"/>
      <c r="I22" s="69"/>
      <c r="J22" s="69"/>
      <c r="K22" s="69"/>
      <c r="L22" s="69"/>
      <c r="M22" s="69"/>
      <c r="N22" s="69"/>
      <c r="O22" s="69"/>
    </row>
    <row r="23" spans="1:15" x14ac:dyDescent="0.25">
      <c r="A23" s="2" t="str">
        <f>'Gene Table'!D23</f>
        <v>TNFRSF10C</v>
      </c>
      <c r="B23" s="110"/>
      <c r="C23" s="3" t="s">
        <v>25</v>
      </c>
      <c r="D23" s="69">
        <v>22.78049</v>
      </c>
      <c r="E23" s="69">
        <v>22.877185999999998</v>
      </c>
      <c r="F23" s="69">
        <v>22.912952000000001</v>
      </c>
      <c r="G23" s="69">
        <v>22.968184999999998</v>
      </c>
      <c r="H23" s="69"/>
      <c r="I23" s="69"/>
      <c r="J23" s="69"/>
      <c r="K23" s="69"/>
      <c r="L23" s="69"/>
      <c r="M23" s="69"/>
      <c r="N23" s="69"/>
      <c r="O23" s="69"/>
    </row>
    <row r="24" spans="1:15" x14ac:dyDescent="0.25">
      <c r="A24" s="2" t="str">
        <f>'Gene Table'!D24</f>
        <v>TP73</v>
      </c>
      <c r="B24" s="110"/>
      <c r="C24" s="3" t="s">
        <v>26</v>
      </c>
      <c r="D24" s="69">
        <v>22.685503000000001</v>
      </c>
      <c r="E24" s="69">
        <v>22.637701</v>
      </c>
      <c r="F24" s="69">
        <v>22.828524000000002</v>
      </c>
      <c r="G24" s="69">
        <v>22.726780000000002</v>
      </c>
      <c r="H24" s="69"/>
      <c r="I24" s="69"/>
      <c r="J24" s="69"/>
      <c r="K24" s="69"/>
      <c r="L24" s="69"/>
      <c r="M24" s="69"/>
      <c r="N24" s="69"/>
      <c r="O24" s="69"/>
    </row>
    <row r="25" spans="1:15" x14ac:dyDescent="0.25">
      <c r="A25" s="2" t="str">
        <f>'Gene Table'!D25</f>
        <v>SEC</v>
      </c>
      <c r="B25" s="110"/>
      <c r="C25" s="3" t="s">
        <v>27</v>
      </c>
      <c r="D25" s="69">
        <v>22.570540000000001</v>
      </c>
      <c r="E25" s="69">
        <v>22.354375999999998</v>
      </c>
      <c r="F25" s="69">
        <v>22.580439999999999</v>
      </c>
      <c r="G25" s="69">
        <v>22.399408000000001</v>
      </c>
      <c r="H25" s="69"/>
      <c r="I25" s="69"/>
      <c r="J25" s="69"/>
      <c r="K25" s="69"/>
      <c r="L25" s="69"/>
      <c r="M25" s="69"/>
      <c r="N25" s="69"/>
      <c r="O25" s="69"/>
    </row>
    <row r="26" spans="1:15" x14ac:dyDescent="0.25">
      <c r="A26" s="2" t="str">
        <f>'Gene Table'!D26</f>
        <v>DEC</v>
      </c>
      <c r="B26" s="111"/>
      <c r="C26" s="3" t="s">
        <v>28</v>
      </c>
      <c r="D26" s="69">
        <v>23.673096000000001</v>
      </c>
      <c r="E26" s="69">
        <v>23.542967000000001</v>
      </c>
      <c r="F26" s="69">
        <v>23.543790000000001</v>
      </c>
      <c r="G26" s="69">
        <v>23.428595999999999</v>
      </c>
      <c r="H26" s="69"/>
      <c r="I26" s="69"/>
      <c r="J26" s="69"/>
      <c r="K26" s="69"/>
      <c r="L26" s="69"/>
      <c r="M26" s="69"/>
      <c r="N26" s="69"/>
      <c r="O26" s="69"/>
    </row>
    <row r="27" spans="1:15" x14ac:dyDescent="0.25">
      <c r="A27" s="2" t="str">
        <f>'Gene Table'!D3</f>
        <v>ADAM23</v>
      </c>
      <c r="B27" s="109" t="s">
        <v>29</v>
      </c>
      <c r="C27" s="3" t="s">
        <v>30</v>
      </c>
      <c r="D27" s="69" t="s">
        <v>215</v>
      </c>
      <c r="E27" s="69">
        <v>24.655871999999999</v>
      </c>
      <c r="F27" s="69">
        <v>22.924586999999999</v>
      </c>
      <c r="G27" s="69">
        <v>22.332605000000001</v>
      </c>
      <c r="H27" s="69"/>
      <c r="I27" s="69"/>
      <c r="J27" s="69"/>
      <c r="K27" s="69"/>
      <c r="L27" s="69"/>
      <c r="M27" s="69"/>
      <c r="N27" s="69"/>
      <c r="O27" s="69"/>
    </row>
    <row r="28" spans="1:15" x14ac:dyDescent="0.25">
      <c r="A28" s="2" t="str">
        <f>'Gene Table'!D4</f>
        <v>BRCA1</v>
      </c>
      <c r="B28" s="110"/>
      <c r="C28" s="3" t="s">
        <v>31</v>
      </c>
      <c r="D28" s="69">
        <v>31.96434</v>
      </c>
      <c r="E28" s="69">
        <v>24.318726999999999</v>
      </c>
      <c r="F28" s="69">
        <v>22.456543</v>
      </c>
      <c r="G28" s="69">
        <v>21.917584999999999</v>
      </c>
      <c r="H28" s="69"/>
      <c r="I28" s="69"/>
      <c r="J28" s="69"/>
      <c r="K28" s="69"/>
      <c r="L28" s="69"/>
      <c r="M28" s="69"/>
      <c r="N28" s="69"/>
      <c r="O28" s="69"/>
    </row>
    <row r="29" spans="1:15" x14ac:dyDescent="0.25">
      <c r="A29" s="2" t="str">
        <f>'Gene Table'!D5</f>
        <v>CCNA1</v>
      </c>
      <c r="B29" s="110"/>
      <c r="C29" s="3" t="s">
        <v>32</v>
      </c>
      <c r="D29" s="69">
        <v>30.181199999999997</v>
      </c>
      <c r="E29" s="69">
        <v>28.239965000000002</v>
      </c>
      <c r="F29" s="69">
        <v>26.317205000000001</v>
      </c>
      <c r="G29" s="69">
        <v>26.051067</v>
      </c>
      <c r="H29" s="69"/>
      <c r="I29" s="69"/>
      <c r="J29" s="69"/>
      <c r="K29" s="69"/>
      <c r="L29" s="69"/>
      <c r="M29" s="69"/>
      <c r="N29" s="69"/>
      <c r="O29" s="69"/>
    </row>
    <row r="30" spans="1:15" x14ac:dyDescent="0.25">
      <c r="A30" s="2" t="str">
        <f>'Gene Table'!D6</f>
        <v>CCND2</v>
      </c>
      <c r="B30" s="110"/>
      <c r="C30" s="3" t="s">
        <v>33</v>
      </c>
      <c r="D30" s="69" t="s">
        <v>215</v>
      </c>
      <c r="E30" s="69">
        <v>25.246065000000002</v>
      </c>
      <c r="F30" s="69">
        <v>23.432236</v>
      </c>
      <c r="G30" s="69">
        <v>22.844124000000001</v>
      </c>
      <c r="H30" s="69"/>
      <c r="I30" s="69"/>
      <c r="J30" s="69"/>
      <c r="K30" s="69"/>
      <c r="L30" s="69"/>
      <c r="M30" s="69"/>
      <c r="N30" s="69"/>
      <c r="O30" s="69"/>
    </row>
    <row r="31" spans="1:15" x14ac:dyDescent="0.25">
      <c r="A31" s="2" t="str">
        <f>'Gene Table'!D7</f>
        <v>CDH1</v>
      </c>
      <c r="B31" s="110"/>
      <c r="C31" s="3" t="s">
        <v>34</v>
      </c>
      <c r="D31" s="69">
        <v>33.782417000000002</v>
      </c>
      <c r="E31" s="69">
        <v>24.288879999999999</v>
      </c>
      <c r="F31" s="69">
        <v>22.439947</v>
      </c>
      <c r="G31" s="69">
        <v>21.95214</v>
      </c>
      <c r="H31" s="69"/>
      <c r="I31" s="69"/>
      <c r="J31" s="69"/>
      <c r="K31" s="69"/>
      <c r="L31" s="69"/>
      <c r="M31" s="69"/>
      <c r="N31" s="69"/>
      <c r="O31" s="69"/>
    </row>
    <row r="32" spans="1:15" x14ac:dyDescent="0.25">
      <c r="A32" s="2" t="str">
        <f>'Gene Table'!D8</f>
        <v>CDH13</v>
      </c>
      <c r="B32" s="110"/>
      <c r="C32" s="3" t="s">
        <v>35</v>
      </c>
      <c r="D32" s="69" t="s">
        <v>215</v>
      </c>
      <c r="E32" s="69">
        <v>24.951649</v>
      </c>
      <c r="F32" s="69">
        <v>23.097556999999998</v>
      </c>
      <c r="G32" s="69">
        <v>22.548855</v>
      </c>
      <c r="H32" s="69"/>
      <c r="I32" s="69"/>
      <c r="J32" s="69"/>
      <c r="K32" s="69"/>
      <c r="L32" s="69"/>
      <c r="M32" s="69"/>
      <c r="N32" s="69"/>
      <c r="O32" s="69"/>
    </row>
    <row r="33" spans="1:15" x14ac:dyDescent="0.25">
      <c r="A33" s="2" t="str">
        <f>'Gene Table'!D9</f>
        <v>CDKN1C</v>
      </c>
      <c r="B33" s="110"/>
      <c r="C33" s="3" t="s">
        <v>36</v>
      </c>
      <c r="D33" s="69">
        <v>25.807729999999999</v>
      </c>
      <c r="E33" s="69">
        <v>24.646629999999998</v>
      </c>
      <c r="F33" s="69">
        <v>23.452041999999999</v>
      </c>
      <c r="G33" s="69">
        <v>23.100801000000001</v>
      </c>
      <c r="H33" s="69"/>
      <c r="I33" s="69"/>
      <c r="J33" s="69"/>
      <c r="K33" s="69"/>
      <c r="L33" s="69"/>
      <c r="M33" s="69"/>
      <c r="N33" s="69"/>
      <c r="O33" s="69"/>
    </row>
    <row r="34" spans="1:15" x14ac:dyDescent="0.25">
      <c r="A34" s="2" t="str">
        <f>'Gene Table'!D10</f>
        <v>CDKN2A</v>
      </c>
      <c r="B34" s="110"/>
      <c r="C34" s="3" t="s">
        <v>37</v>
      </c>
      <c r="D34" s="69" t="s">
        <v>215</v>
      </c>
      <c r="E34" s="69">
        <v>24.776039999999998</v>
      </c>
      <c r="F34" s="69">
        <v>22.988993000000001</v>
      </c>
      <c r="G34" s="69">
        <v>22.652428</v>
      </c>
      <c r="H34" s="69"/>
      <c r="I34" s="69"/>
      <c r="J34" s="69"/>
      <c r="K34" s="69"/>
      <c r="L34" s="69"/>
      <c r="M34" s="69"/>
      <c r="N34" s="69"/>
      <c r="O34" s="69"/>
    </row>
    <row r="35" spans="1:15" x14ac:dyDescent="0.25">
      <c r="A35" s="2" t="str">
        <f>'Gene Table'!D11</f>
        <v>ESR1</v>
      </c>
      <c r="B35" s="110"/>
      <c r="C35" s="3" t="s">
        <v>38</v>
      </c>
      <c r="D35" s="69" t="s">
        <v>215</v>
      </c>
      <c r="E35" s="69">
        <v>25.716082</v>
      </c>
      <c r="F35" s="69">
        <v>24.227143999999999</v>
      </c>
      <c r="G35" s="69">
        <v>23.418419</v>
      </c>
      <c r="H35" s="69"/>
      <c r="I35" s="69"/>
      <c r="J35" s="69"/>
      <c r="K35" s="69"/>
      <c r="L35" s="69"/>
      <c r="M35" s="69"/>
      <c r="N35" s="69"/>
      <c r="O35" s="69"/>
    </row>
    <row r="36" spans="1:15" x14ac:dyDescent="0.25">
      <c r="A36" s="2" t="str">
        <f>'Gene Table'!D12</f>
        <v>GSTP1</v>
      </c>
      <c r="B36" s="110"/>
      <c r="C36" s="3" t="s">
        <v>39</v>
      </c>
      <c r="D36" s="69" t="s">
        <v>215</v>
      </c>
      <c r="E36" s="69">
        <v>24.525677000000002</v>
      </c>
      <c r="F36" s="69">
        <v>22.724377</v>
      </c>
      <c r="G36" s="69">
        <v>22.277746</v>
      </c>
      <c r="H36" s="69"/>
      <c r="I36" s="69"/>
      <c r="J36" s="69"/>
      <c r="K36" s="69"/>
      <c r="L36" s="69"/>
      <c r="M36" s="69"/>
      <c r="N36" s="69"/>
      <c r="O36" s="69"/>
    </row>
    <row r="37" spans="1:15" x14ac:dyDescent="0.25">
      <c r="A37" s="2" t="str">
        <f>'Gene Table'!D13</f>
        <v>HIC1</v>
      </c>
      <c r="B37" s="110"/>
      <c r="C37" s="3" t="s">
        <v>40</v>
      </c>
      <c r="D37" s="69">
        <v>31.353900000000003</v>
      </c>
      <c r="E37" s="69">
        <v>29.023140000000001</v>
      </c>
      <c r="F37" s="69">
        <v>27.595171000000001</v>
      </c>
      <c r="G37" s="69">
        <v>26.8</v>
      </c>
      <c r="H37" s="69"/>
      <c r="I37" s="69"/>
      <c r="J37" s="69"/>
      <c r="K37" s="69"/>
      <c r="L37" s="69"/>
      <c r="M37" s="69"/>
      <c r="N37" s="69"/>
      <c r="O37" s="69"/>
    </row>
    <row r="38" spans="1:15" x14ac:dyDescent="0.25">
      <c r="A38" s="2" t="str">
        <f>'Gene Table'!D14</f>
        <v>MGMT</v>
      </c>
      <c r="B38" s="110"/>
      <c r="C38" s="3" t="s">
        <v>41</v>
      </c>
      <c r="D38" s="69">
        <v>35.850619999999999</v>
      </c>
      <c r="E38" s="69">
        <v>27.358934000000001</v>
      </c>
      <c r="F38" s="69">
        <v>25.496003999999999</v>
      </c>
      <c r="G38" s="69">
        <v>25.224875999999998</v>
      </c>
      <c r="H38" s="69"/>
      <c r="I38" s="69"/>
      <c r="J38" s="69"/>
      <c r="K38" s="69"/>
      <c r="L38" s="69"/>
      <c r="M38" s="69"/>
      <c r="N38" s="69"/>
      <c r="O38" s="69"/>
    </row>
    <row r="39" spans="1:15" x14ac:dyDescent="0.25">
      <c r="A39" s="2" t="str">
        <f>'Gene Table'!D15</f>
        <v>PRDM2</v>
      </c>
      <c r="B39" s="110"/>
      <c r="C39" s="3" t="s">
        <v>42</v>
      </c>
      <c r="D39" s="69" t="s">
        <v>215</v>
      </c>
      <c r="E39" s="69">
        <v>24.252814999999998</v>
      </c>
      <c r="F39" s="69">
        <v>22.250532</v>
      </c>
      <c r="G39" s="69">
        <v>21.788022999999999</v>
      </c>
      <c r="H39" s="69"/>
      <c r="I39" s="69"/>
      <c r="J39" s="69"/>
      <c r="K39" s="69"/>
      <c r="L39" s="69"/>
      <c r="M39" s="69"/>
      <c r="N39" s="69"/>
      <c r="O39" s="69"/>
    </row>
    <row r="40" spans="1:15" x14ac:dyDescent="0.25">
      <c r="A40" s="2" t="str">
        <f>'Gene Table'!D16</f>
        <v>PTEN</v>
      </c>
      <c r="B40" s="110"/>
      <c r="C40" s="3" t="s">
        <v>43</v>
      </c>
      <c r="D40" s="69">
        <v>29.260866</v>
      </c>
      <c r="E40" s="69">
        <v>25.110868</v>
      </c>
      <c r="F40" s="69">
        <v>23.245998</v>
      </c>
      <c r="G40" s="69">
        <v>22.742304000000001</v>
      </c>
      <c r="H40" s="69"/>
      <c r="I40" s="69"/>
      <c r="J40" s="69"/>
      <c r="K40" s="69"/>
      <c r="L40" s="69"/>
      <c r="M40" s="69"/>
      <c r="N40" s="69"/>
      <c r="O40" s="69"/>
    </row>
    <row r="41" spans="1:15" x14ac:dyDescent="0.25">
      <c r="A41" s="2" t="str">
        <f>'Gene Table'!D17</f>
        <v>PTGS2</v>
      </c>
      <c r="B41" s="110"/>
      <c r="C41" s="3" t="s">
        <v>44</v>
      </c>
      <c r="D41" s="69">
        <v>22.827943999999999</v>
      </c>
      <c r="E41" s="69">
        <v>22.854299999999999</v>
      </c>
      <c r="F41" s="69">
        <v>23.048283000000001</v>
      </c>
      <c r="G41" s="69">
        <v>23.136430000000001</v>
      </c>
      <c r="H41" s="69"/>
      <c r="I41" s="69"/>
      <c r="J41" s="69"/>
      <c r="K41" s="69"/>
      <c r="L41" s="69"/>
      <c r="M41" s="69"/>
      <c r="N41" s="69"/>
      <c r="O41" s="69"/>
    </row>
    <row r="42" spans="1:15" x14ac:dyDescent="0.25">
      <c r="A42" s="2" t="str">
        <f>'Gene Table'!D18</f>
        <v>PYCARD</v>
      </c>
      <c r="B42" s="110"/>
      <c r="C42" s="3" t="s">
        <v>45</v>
      </c>
      <c r="D42" s="69" t="s">
        <v>215</v>
      </c>
      <c r="E42" s="69">
        <v>24.968191000000001</v>
      </c>
      <c r="F42" s="69">
        <v>23.160689999999999</v>
      </c>
      <c r="G42" s="69">
        <v>22.903331999999999</v>
      </c>
      <c r="H42" s="69"/>
      <c r="I42" s="69"/>
      <c r="J42" s="69"/>
      <c r="K42" s="69"/>
      <c r="L42" s="69"/>
      <c r="M42" s="69"/>
      <c r="N42" s="69"/>
      <c r="O42" s="69"/>
    </row>
    <row r="43" spans="1:15" x14ac:dyDescent="0.25">
      <c r="A43" s="2" t="str">
        <f>'Gene Table'!D19</f>
        <v>RASSF1</v>
      </c>
      <c r="B43" s="110"/>
      <c r="C43" s="3" t="s">
        <v>46</v>
      </c>
      <c r="D43" s="69">
        <v>22.107721000000002</v>
      </c>
      <c r="E43" s="69">
        <v>22.251000000000001</v>
      </c>
      <c r="F43" s="69">
        <v>22.075541999999999</v>
      </c>
      <c r="G43" s="69">
        <v>22.047606999999999</v>
      </c>
      <c r="H43" s="69"/>
      <c r="I43" s="69"/>
      <c r="J43" s="69"/>
      <c r="K43" s="69"/>
      <c r="L43" s="69"/>
      <c r="M43" s="69"/>
      <c r="N43" s="69"/>
      <c r="O43" s="69"/>
    </row>
    <row r="44" spans="1:15" x14ac:dyDescent="0.25">
      <c r="A44" s="2" t="str">
        <f>'Gene Table'!D20</f>
        <v>SFN</v>
      </c>
      <c r="B44" s="110"/>
      <c r="C44" s="3" t="s">
        <v>47</v>
      </c>
      <c r="D44" s="69" t="s">
        <v>215</v>
      </c>
      <c r="E44" s="69">
        <v>24.321764000000002</v>
      </c>
      <c r="F44" s="69">
        <v>22.624925999999999</v>
      </c>
      <c r="G44" s="69">
        <v>21.992284999999999</v>
      </c>
      <c r="H44" s="69"/>
      <c r="I44" s="69"/>
      <c r="J44" s="69"/>
      <c r="K44" s="69"/>
      <c r="L44" s="69"/>
      <c r="M44" s="69"/>
      <c r="N44" s="69"/>
      <c r="O44" s="69"/>
    </row>
    <row r="45" spans="1:15" x14ac:dyDescent="0.25">
      <c r="A45" s="2" t="str">
        <f>'Gene Table'!D21</f>
        <v>SLIT2</v>
      </c>
      <c r="B45" s="110"/>
      <c r="C45" s="3" t="s">
        <v>48</v>
      </c>
      <c r="D45" s="69">
        <v>23.359584999999999</v>
      </c>
      <c r="E45" s="69">
        <v>23.280313</v>
      </c>
      <c r="F45" s="69">
        <v>23.418690000000002</v>
      </c>
      <c r="G45" s="69">
        <v>23.701589999999999</v>
      </c>
      <c r="H45" s="69"/>
      <c r="I45" s="69"/>
      <c r="J45" s="69"/>
      <c r="K45" s="69"/>
      <c r="L45" s="69"/>
      <c r="M45" s="69"/>
      <c r="N45" s="69"/>
      <c r="O45" s="69"/>
    </row>
    <row r="46" spans="1:15" x14ac:dyDescent="0.25">
      <c r="A46" s="2" t="str">
        <f>'Gene Table'!D22</f>
        <v>THBS1</v>
      </c>
      <c r="B46" s="110"/>
      <c r="C46" s="3" t="s">
        <v>49</v>
      </c>
      <c r="D46" s="69">
        <v>25.474993000000001</v>
      </c>
      <c r="E46" s="69">
        <v>24.171059</v>
      </c>
      <c r="F46" s="69">
        <v>23.207253999999999</v>
      </c>
      <c r="G46" s="69">
        <v>23.242235000000001</v>
      </c>
      <c r="H46" s="69"/>
      <c r="I46" s="69"/>
      <c r="J46" s="69"/>
      <c r="K46" s="69"/>
      <c r="L46" s="69"/>
      <c r="M46" s="69"/>
      <c r="N46" s="69"/>
      <c r="O46" s="69"/>
    </row>
    <row r="47" spans="1:15" x14ac:dyDescent="0.25">
      <c r="A47" s="2" t="str">
        <f>'Gene Table'!D23</f>
        <v>TNFRSF10C</v>
      </c>
      <c r="B47" s="110"/>
      <c r="C47" s="3" t="s">
        <v>50</v>
      </c>
      <c r="D47" s="69">
        <v>34.942039999999999</v>
      </c>
      <c r="E47" s="69">
        <v>25.043827</v>
      </c>
      <c r="F47" s="69">
        <v>23.20158</v>
      </c>
      <c r="G47" s="69">
        <v>22.958641</v>
      </c>
      <c r="H47" s="69"/>
      <c r="I47" s="69"/>
      <c r="J47" s="69"/>
      <c r="K47" s="69"/>
      <c r="L47" s="69"/>
      <c r="M47" s="69"/>
      <c r="N47" s="69"/>
      <c r="O47" s="69"/>
    </row>
    <row r="48" spans="1:15" x14ac:dyDescent="0.25">
      <c r="A48" s="2" t="str">
        <f>'Gene Table'!D24</f>
        <v>TP73</v>
      </c>
      <c r="B48" s="110"/>
      <c r="C48" s="3" t="s">
        <v>51</v>
      </c>
      <c r="D48" s="69">
        <v>23.628530000000001</v>
      </c>
      <c r="E48" s="69">
        <v>23.42089</v>
      </c>
      <c r="F48" s="69">
        <v>22.980343000000001</v>
      </c>
      <c r="G48" s="69">
        <v>22.801159999999999</v>
      </c>
      <c r="H48" s="69"/>
      <c r="I48" s="69"/>
      <c r="J48" s="69"/>
      <c r="K48" s="69"/>
      <c r="L48" s="69"/>
      <c r="M48" s="69"/>
      <c r="N48" s="69"/>
      <c r="O48" s="69"/>
    </row>
    <row r="49" spans="1:15" x14ac:dyDescent="0.25">
      <c r="A49" s="2" t="str">
        <f>'Gene Table'!D25</f>
        <v>SEC</v>
      </c>
      <c r="B49" s="110"/>
      <c r="C49" s="3" t="s">
        <v>52</v>
      </c>
      <c r="D49" s="69" t="s">
        <v>215</v>
      </c>
      <c r="E49" s="69">
        <v>28.08</v>
      </c>
      <c r="F49" s="69">
        <v>27.01</v>
      </c>
      <c r="G49" s="69">
        <v>26.82</v>
      </c>
      <c r="H49" s="69"/>
      <c r="I49" s="69"/>
      <c r="J49" s="69"/>
      <c r="K49" s="69"/>
      <c r="L49" s="69"/>
      <c r="M49" s="69"/>
      <c r="N49" s="69"/>
      <c r="O49" s="69"/>
    </row>
    <row r="50" spans="1:15" x14ac:dyDescent="0.25">
      <c r="A50" s="2" t="str">
        <f>'Gene Table'!D26</f>
        <v>DEC</v>
      </c>
      <c r="B50" s="111"/>
      <c r="C50" s="3" t="s">
        <v>53</v>
      </c>
      <c r="D50" s="69">
        <v>23.8</v>
      </c>
      <c r="E50" s="69">
        <v>23.9</v>
      </c>
      <c r="F50" s="69">
        <v>24.008649999999999</v>
      </c>
      <c r="G50" s="69">
        <v>23.657713000000001</v>
      </c>
      <c r="H50" s="69"/>
      <c r="I50" s="69"/>
      <c r="J50" s="69"/>
      <c r="K50" s="69"/>
      <c r="L50" s="69"/>
      <c r="M50" s="69"/>
      <c r="N50" s="69"/>
      <c r="O50" s="69"/>
    </row>
    <row r="51" spans="1:15" x14ac:dyDescent="0.25">
      <c r="A51" s="2" t="str">
        <f>'Gene Table'!D3</f>
        <v>ADAM23</v>
      </c>
      <c r="B51" s="109" t="s">
        <v>54</v>
      </c>
      <c r="C51" s="3" t="s">
        <v>55</v>
      </c>
      <c r="D51" s="69">
        <v>22.212935999999999</v>
      </c>
      <c r="E51" s="69">
        <v>22.582905</v>
      </c>
      <c r="F51" s="69">
        <v>24.314920000000001</v>
      </c>
      <c r="G51" s="69">
        <v>27.638380000000002</v>
      </c>
      <c r="H51" s="69"/>
      <c r="I51" s="69"/>
      <c r="J51" s="69"/>
      <c r="K51" s="69"/>
      <c r="L51" s="69"/>
      <c r="M51" s="69"/>
      <c r="N51" s="69"/>
      <c r="O51" s="69"/>
    </row>
    <row r="52" spans="1:15" x14ac:dyDescent="0.25">
      <c r="A52" s="2" t="str">
        <f>'Gene Table'!D4</f>
        <v>BRCA1</v>
      </c>
      <c r="B52" s="110"/>
      <c r="C52" s="3" t="s">
        <v>56</v>
      </c>
      <c r="D52" s="69">
        <v>21.841232000000002</v>
      </c>
      <c r="E52" s="69">
        <v>22.284576000000001</v>
      </c>
      <c r="F52" s="69">
        <v>23.862521999999998</v>
      </c>
      <c r="G52" s="69">
        <v>26.069254000000001</v>
      </c>
      <c r="H52" s="69"/>
      <c r="I52" s="69"/>
      <c r="J52" s="69"/>
      <c r="K52" s="69"/>
      <c r="L52" s="69"/>
      <c r="M52" s="69"/>
      <c r="N52" s="69"/>
      <c r="O52" s="69"/>
    </row>
    <row r="53" spans="1:15" x14ac:dyDescent="0.25">
      <c r="A53" s="2" t="str">
        <f>'Gene Table'!D5</f>
        <v>CCNA1</v>
      </c>
      <c r="B53" s="110"/>
      <c r="C53" s="3" t="s">
        <v>57</v>
      </c>
      <c r="D53" s="69">
        <v>26.961784000000002</v>
      </c>
      <c r="E53" s="69">
        <v>27.161826999999999</v>
      </c>
      <c r="F53" s="69">
        <v>28.572668</v>
      </c>
      <c r="G53" s="69">
        <v>30.995944999999999</v>
      </c>
      <c r="H53" s="69"/>
      <c r="I53" s="69"/>
      <c r="J53" s="69"/>
      <c r="K53" s="69"/>
      <c r="L53" s="69"/>
      <c r="M53" s="69"/>
      <c r="N53" s="69"/>
      <c r="O53" s="69"/>
    </row>
    <row r="54" spans="1:15" x14ac:dyDescent="0.25">
      <c r="A54" s="2" t="str">
        <f>'Gene Table'!D6</f>
        <v>CCND2</v>
      </c>
      <c r="B54" s="110"/>
      <c r="C54" s="3" t="s">
        <v>58</v>
      </c>
      <c r="D54" s="69">
        <v>22.683613000000001</v>
      </c>
      <c r="E54" s="69">
        <v>23.110651000000001</v>
      </c>
      <c r="F54" s="69">
        <v>24.738363</v>
      </c>
      <c r="G54" s="69">
        <v>29.228992000000002</v>
      </c>
      <c r="H54" s="69"/>
      <c r="I54" s="69"/>
      <c r="J54" s="69"/>
      <c r="K54" s="69"/>
      <c r="L54" s="69"/>
      <c r="M54" s="69"/>
      <c r="N54" s="69"/>
      <c r="O54" s="69"/>
    </row>
    <row r="55" spans="1:15" x14ac:dyDescent="0.25">
      <c r="A55" s="2" t="str">
        <f>'Gene Table'!D7</f>
        <v>CDH1</v>
      </c>
      <c r="B55" s="110"/>
      <c r="C55" s="3" t="s">
        <v>59</v>
      </c>
      <c r="D55" s="69">
        <v>21.805954</v>
      </c>
      <c r="E55" s="69">
        <v>22.272472</v>
      </c>
      <c r="F55" s="69">
        <v>23.950146</v>
      </c>
      <c r="G55" s="69">
        <v>27.507189</v>
      </c>
      <c r="H55" s="69"/>
      <c r="I55" s="69"/>
      <c r="J55" s="69"/>
      <c r="K55" s="69"/>
      <c r="L55" s="69"/>
      <c r="M55" s="69"/>
      <c r="N55" s="69"/>
      <c r="O55" s="69"/>
    </row>
    <row r="56" spans="1:15" x14ac:dyDescent="0.25">
      <c r="A56" s="2" t="str">
        <f>'Gene Table'!D8</f>
        <v>CDH13</v>
      </c>
      <c r="B56" s="110"/>
      <c r="C56" s="3" t="s">
        <v>60</v>
      </c>
      <c r="D56" s="69">
        <v>22.458368</v>
      </c>
      <c r="E56" s="69">
        <v>23.125475000000002</v>
      </c>
      <c r="F56" s="69">
        <v>24.600687000000001</v>
      </c>
      <c r="G56" s="69">
        <v>28.543036000000001</v>
      </c>
      <c r="H56" s="69"/>
      <c r="I56" s="69"/>
      <c r="J56" s="69"/>
      <c r="K56" s="69"/>
      <c r="L56" s="69"/>
      <c r="M56" s="69"/>
      <c r="N56" s="69"/>
      <c r="O56" s="69"/>
    </row>
    <row r="57" spans="1:15" x14ac:dyDescent="0.25">
      <c r="A57" s="2" t="str">
        <f>'Gene Table'!D9</f>
        <v>CDKN1C</v>
      </c>
      <c r="B57" s="110"/>
      <c r="C57" s="3" t="s">
        <v>61</v>
      </c>
      <c r="D57" s="69">
        <v>23.804130000000001</v>
      </c>
      <c r="E57" s="69">
        <v>24.111221</v>
      </c>
      <c r="F57" s="69">
        <v>25.012357999999999</v>
      </c>
      <c r="G57" s="69">
        <v>26.886381</v>
      </c>
      <c r="H57" s="69"/>
      <c r="I57" s="69"/>
      <c r="J57" s="69"/>
      <c r="K57" s="69"/>
      <c r="L57" s="69"/>
      <c r="M57" s="69"/>
      <c r="N57" s="69"/>
      <c r="O57" s="69"/>
    </row>
    <row r="58" spans="1:15" x14ac:dyDescent="0.25">
      <c r="A58" s="2" t="str">
        <f>'Gene Table'!D10</f>
        <v>CDKN2A</v>
      </c>
      <c r="B58" s="110"/>
      <c r="C58" s="3" t="s">
        <v>62</v>
      </c>
      <c r="D58" s="69">
        <v>22.516272000000001</v>
      </c>
      <c r="E58" s="69">
        <v>22.973033999999998</v>
      </c>
      <c r="F58" s="69">
        <v>24.486542</v>
      </c>
      <c r="G58" s="69">
        <v>28.086113000000001</v>
      </c>
      <c r="H58" s="69"/>
      <c r="I58" s="69"/>
      <c r="J58" s="69"/>
      <c r="K58" s="69"/>
      <c r="L58" s="69"/>
      <c r="M58" s="69"/>
      <c r="N58" s="69"/>
      <c r="O58" s="69"/>
    </row>
    <row r="59" spans="1:15" x14ac:dyDescent="0.25">
      <c r="A59" s="2" t="str">
        <f>'Gene Table'!D11</f>
        <v>ESR1</v>
      </c>
      <c r="B59" s="110"/>
      <c r="C59" s="3" t="s">
        <v>63</v>
      </c>
      <c r="D59" s="69">
        <v>23.338989999999999</v>
      </c>
      <c r="E59" s="69">
        <v>23.812177999999999</v>
      </c>
      <c r="F59" s="69">
        <v>25.670100999999999</v>
      </c>
      <c r="G59" s="69">
        <v>29.386323999999998</v>
      </c>
      <c r="H59" s="69"/>
      <c r="I59" s="69"/>
      <c r="J59" s="69"/>
      <c r="K59" s="69"/>
      <c r="L59" s="69"/>
      <c r="M59" s="69"/>
      <c r="N59" s="69"/>
      <c r="O59" s="69"/>
    </row>
    <row r="60" spans="1:15" x14ac:dyDescent="0.25">
      <c r="A60" s="2" t="str">
        <f>'Gene Table'!D12</f>
        <v>GSTP1</v>
      </c>
      <c r="B60" s="110"/>
      <c r="C60" s="3" t="s">
        <v>64</v>
      </c>
      <c r="D60" s="69">
        <v>22.184947999999999</v>
      </c>
      <c r="E60" s="69">
        <v>22.809912000000001</v>
      </c>
      <c r="F60" s="69">
        <v>24.442056999999998</v>
      </c>
      <c r="G60" s="69">
        <v>27.115017000000002</v>
      </c>
      <c r="H60" s="69"/>
      <c r="I60" s="69"/>
      <c r="J60" s="69"/>
      <c r="K60" s="69"/>
      <c r="L60" s="69"/>
      <c r="M60" s="69"/>
      <c r="N60" s="69"/>
      <c r="O60" s="69"/>
    </row>
    <row r="61" spans="1:15" x14ac:dyDescent="0.25">
      <c r="A61" s="2" t="str">
        <f>'Gene Table'!D13</f>
        <v>HIC1</v>
      </c>
      <c r="B61" s="110"/>
      <c r="C61" s="3" t="s">
        <v>65</v>
      </c>
      <c r="D61" s="69">
        <v>25.407548999999999</v>
      </c>
      <c r="E61" s="69">
        <v>25.883496999999998</v>
      </c>
      <c r="F61" s="69">
        <v>27.316179999999999</v>
      </c>
      <c r="G61" s="69">
        <v>30.737279999999998</v>
      </c>
      <c r="H61" s="69"/>
      <c r="I61" s="69"/>
      <c r="J61" s="69"/>
      <c r="K61" s="69"/>
      <c r="L61" s="69"/>
      <c r="M61" s="69"/>
      <c r="N61" s="69"/>
      <c r="O61" s="69"/>
    </row>
    <row r="62" spans="1:15" x14ac:dyDescent="0.25">
      <c r="A62" s="2" t="str">
        <f>'Gene Table'!D14</f>
        <v>MGMT</v>
      </c>
      <c r="B62" s="110"/>
      <c r="C62" s="3" t="s">
        <v>66</v>
      </c>
      <c r="D62" s="69">
        <v>24.512926</v>
      </c>
      <c r="E62" s="69">
        <v>25.152971000000001</v>
      </c>
      <c r="F62" s="69">
        <v>26.766403</v>
      </c>
      <c r="G62" s="69">
        <v>30.411704999999998</v>
      </c>
      <c r="H62" s="69"/>
      <c r="I62" s="69"/>
      <c r="J62" s="69"/>
      <c r="K62" s="69"/>
      <c r="L62" s="69"/>
      <c r="M62" s="69"/>
      <c r="N62" s="69"/>
      <c r="O62" s="69"/>
    </row>
    <row r="63" spans="1:15" x14ac:dyDescent="0.25">
      <c r="A63" s="2" t="str">
        <f>'Gene Table'!D15</f>
        <v>PRDM2</v>
      </c>
      <c r="B63" s="110"/>
      <c r="C63" s="3" t="s">
        <v>67</v>
      </c>
      <c r="D63" s="69">
        <v>21.687301999999999</v>
      </c>
      <c r="E63" s="69">
        <v>22.084911000000002</v>
      </c>
      <c r="F63" s="69">
        <v>23.819379999999999</v>
      </c>
      <c r="G63" s="69">
        <v>29.782233999999999</v>
      </c>
      <c r="H63" s="69"/>
      <c r="I63" s="69"/>
      <c r="J63" s="69"/>
      <c r="K63" s="69"/>
      <c r="L63" s="69"/>
      <c r="M63" s="69"/>
      <c r="N63" s="69"/>
      <c r="O63" s="69"/>
    </row>
    <row r="64" spans="1:15" x14ac:dyDescent="0.25">
      <c r="A64" s="2" t="str">
        <f>'Gene Table'!D16</f>
        <v>PTEN</v>
      </c>
      <c r="B64" s="110"/>
      <c r="C64" s="3" t="s">
        <v>68</v>
      </c>
      <c r="D64" s="69">
        <v>27.370539000000001</v>
      </c>
      <c r="E64" s="69">
        <v>26.119198000000001</v>
      </c>
      <c r="F64" s="69">
        <v>27.254249999999999</v>
      </c>
      <c r="G64" s="69">
        <v>28.73883</v>
      </c>
      <c r="H64" s="69"/>
      <c r="I64" s="69"/>
      <c r="J64" s="69"/>
      <c r="K64" s="69"/>
      <c r="L64" s="69"/>
      <c r="M64" s="69"/>
      <c r="N64" s="69"/>
      <c r="O64" s="69"/>
    </row>
    <row r="65" spans="1:15" x14ac:dyDescent="0.25">
      <c r="A65" s="2" t="str">
        <f>'Gene Table'!D17</f>
        <v>PTGS2</v>
      </c>
      <c r="B65" s="110"/>
      <c r="C65" s="3" t="s">
        <v>69</v>
      </c>
      <c r="D65" s="69">
        <v>29.441772</v>
      </c>
      <c r="E65" s="69">
        <v>29.416433000000001</v>
      </c>
      <c r="F65" s="69">
        <v>28.339093999999999</v>
      </c>
      <c r="G65" s="69">
        <v>28.885818</v>
      </c>
      <c r="H65" s="69"/>
      <c r="I65" s="69"/>
      <c r="J65" s="69"/>
      <c r="K65" s="69"/>
      <c r="L65" s="69"/>
      <c r="M65" s="69"/>
      <c r="N65" s="69"/>
      <c r="O65" s="69"/>
    </row>
    <row r="66" spans="1:15" x14ac:dyDescent="0.25">
      <c r="A66" s="2" t="str">
        <f>'Gene Table'!D18</f>
        <v>PYCARD</v>
      </c>
      <c r="B66" s="110"/>
      <c r="C66" s="3" t="s">
        <v>70</v>
      </c>
      <c r="D66" s="69">
        <v>22.711565</v>
      </c>
      <c r="E66" s="69">
        <v>23.117014000000001</v>
      </c>
      <c r="F66" s="69">
        <v>24.542546999999999</v>
      </c>
      <c r="G66" s="69">
        <v>27.509287</v>
      </c>
      <c r="H66" s="69"/>
      <c r="I66" s="69"/>
      <c r="J66" s="69"/>
      <c r="K66" s="69"/>
      <c r="L66" s="69"/>
      <c r="M66" s="69"/>
      <c r="N66" s="69"/>
      <c r="O66" s="69"/>
    </row>
    <row r="67" spans="1:15" x14ac:dyDescent="0.25">
      <c r="A67" s="2" t="str">
        <f>'Gene Table'!D19</f>
        <v>RASSF1</v>
      </c>
      <c r="B67" s="110"/>
      <c r="C67" s="3" t="s">
        <v>71</v>
      </c>
      <c r="D67" s="69">
        <v>26.761465000000001</v>
      </c>
      <c r="E67" s="69">
        <v>25.222895000000001</v>
      </c>
      <c r="F67" s="69">
        <v>24.464897000000001</v>
      </c>
      <c r="G67" s="69">
        <v>24.476199999999999</v>
      </c>
      <c r="H67" s="69"/>
      <c r="I67" s="69"/>
      <c r="J67" s="69"/>
      <c r="K67" s="69"/>
      <c r="L67" s="69"/>
      <c r="M67" s="69"/>
      <c r="N67" s="69"/>
      <c r="O67" s="69"/>
    </row>
    <row r="68" spans="1:15" x14ac:dyDescent="0.25">
      <c r="A68" s="2" t="str">
        <f>'Gene Table'!D20</f>
        <v>SFN</v>
      </c>
      <c r="B68" s="110"/>
      <c r="C68" s="3" t="s">
        <v>72</v>
      </c>
      <c r="D68" s="69">
        <v>22.056286</v>
      </c>
      <c r="E68" s="69">
        <v>22.585920000000002</v>
      </c>
      <c r="F68" s="69">
        <v>24.228624</v>
      </c>
      <c r="G68" s="69">
        <v>27.435343</v>
      </c>
      <c r="H68" s="69"/>
      <c r="I68" s="69"/>
      <c r="J68" s="69"/>
      <c r="K68" s="69"/>
      <c r="L68" s="69"/>
      <c r="M68" s="69"/>
      <c r="N68" s="69"/>
      <c r="O68" s="69"/>
    </row>
    <row r="69" spans="1:15" x14ac:dyDescent="0.25">
      <c r="A69" s="2" t="str">
        <f>'Gene Table'!D21</f>
        <v>SLIT2</v>
      </c>
      <c r="B69" s="110"/>
      <c r="C69" s="3" t="s">
        <v>73</v>
      </c>
      <c r="D69" s="69">
        <v>26.888065000000001</v>
      </c>
      <c r="E69" s="69">
        <v>26.888829999999999</v>
      </c>
      <c r="F69" s="69">
        <v>26.69501</v>
      </c>
      <c r="G69" s="69">
        <v>26.347833999999999</v>
      </c>
      <c r="H69" s="69"/>
      <c r="I69" s="69"/>
      <c r="J69" s="69"/>
      <c r="K69" s="69"/>
      <c r="L69" s="69"/>
      <c r="M69" s="69"/>
      <c r="N69" s="69"/>
      <c r="O69" s="69"/>
    </row>
    <row r="70" spans="1:15" x14ac:dyDescent="0.25">
      <c r="A70" s="2" t="str">
        <f>'Gene Table'!D22</f>
        <v>THBS1</v>
      </c>
      <c r="B70" s="110"/>
      <c r="C70" s="3" t="s">
        <v>74</v>
      </c>
      <c r="D70" s="69">
        <v>25.455511000000001</v>
      </c>
      <c r="E70" s="69">
        <v>25.332207</v>
      </c>
      <c r="F70" s="69">
        <v>26.675573</v>
      </c>
      <c r="G70" s="69">
        <v>27.936335</v>
      </c>
      <c r="H70" s="69"/>
      <c r="I70" s="69"/>
      <c r="J70" s="69"/>
      <c r="K70" s="69"/>
      <c r="L70" s="69"/>
      <c r="M70" s="69"/>
      <c r="N70" s="69"/>
      <c r="O70" s="69"/>
    </row>
    <row r="71" spans="1:15" x14ac:dyDescent="0.25">
      <c r="A71" s="2" t="str">
        <f>'Gene Table'!D23</f>
        <v>TNFRSF10C</v>
      </c>
      <c r="B71" s="110"/>
      <c r="C71" s="3" t="s">
        <v>75</v>
      </c>
      <c r="D71" s="69">
        <v>22.949863000000001</v>
      </c>
      <c r="E71" s="69">
        <v>23.275623</v>
      </c>
      <c r="F71" s="69">
        <v>24.865245999999999</v>
      </c>
      <c r="G71" s="69">
        <v>27.490781999999999</v>
      </c>
      <c r="H71" s="69"/>
      <c r="I71" s="69"/>
      <c r="J71" s="69"/>
      <c r="K71" s="69"/>
      <c r="L71" s="69"/>
      <c r="M71" s="69"/>
      <c r="N71" s="69"/>
      <c r="O71" s="69"/>
    </row>
    <row r="72" spans="1:15" x14ac:dyDescent="0.25">
      <c r="A72" s="2" t="str">
        <f>'Gene Table'!D24</f>
        <v>TP73</v>
      </c>
      <c r="B72" s="110"/>
      <c r="C72" s="3" t="s">
        <v>76</v>
      </c>
      <c r="D72" s="69">
        <v>29.889702</v>
      </c>
      <c r="E72" s="69">
        <v>30.950893000000001</v>
      </c>
      <c r="F72" s="69">
        <v>28.470827</v>
      </c>
      <c r="G72" s="69">
        <v>29.283453000000002</v>
      </c>
      <c r="H72" s="69"/>
      <c r="I72" s="69"/>
      <c r="J72" s="69"/>
      <c r="K72" s="69"/>
      <c r="L72" s="69"/>
      <c r="M72" s="69"/>
      <c r="N72" s="69"/>
      <c r="O72" s="69"/>
    </row>
    <row r="73" spans="1:15" x14ac:dyDescent="0.25">
      <c r="A73" s="2" t="str">
        <f>'Gene Table'!D25</f>
        <v>SEC</v>
      </c>
      <c r="B73" s="110"/>
      <c r="C73" s="3" t="s">
        <v>77</v>
      </c>
      <c r="D73" s="69">
        <v>22.616634000000001</v>
      </c>
      <c r="E73" s="69">
        <v>22.32</v>
      </c>
      <c r="F73" s="69">
        <v>22.59</v>
      </c>
      <c r="G73" s="69">
        <v>22.7</v>
      </c>
      <c r="H73" s="69"/>
      <c r="I73" s="69"/>
      <c r="J73" s="69"/>
      <c r="K73" s="69"/>
      <c r="L73" s="69"/>
      <c r="M73" s="69"/>
      <c r="N73" s="69"/>
      <c r="O73" s="69"/>
    </row>
    <row r="74" spans="1:15" x14ac:dyDescent="0.25">
      <c r="A74" s="2" t="str">
        <f>'Gene Table'!D26</f>
        <v>DEC</v>
      </c>
      <c r="B74" s="111"/>
      <c r="C74" s="3" t="s">
        <v>78</v>
      </c>
      <c r="D74" s="69">
        <v>29.585201000000001</v>
      </c>
      <c r="E74" s="69">
        <v>28.990746999999999</v>
      </c>
      <c r="F74" s="69">
        <v>28.147971999999999</v>
      </c>
      <c r="G74" s="69">
        <v>28.779736</v>
      </c>
      <c r="H74" s="69"/>
      <c r="I74" s="69"/>
      <c r="J74" s="69"/>
      <c r="K74" s="69"/>
      <c r="L74" s="69"/>
      <c r="M74" s="69"/>
      <c r="N74" s="69"/>
      <c r="O74" s="69"/>
    </row>
    <row r="75" spans="1:15" x14ac:dyDescent="0.25">
      <c r="A75" s="2" t="str">
        <f>'Gene Table'!D3</f>
        <v>ADAM23</v>
      </c>
      <c r="B75" s="109" t="s">
        <v>79</v>
      </c>
      <c r="C75" s="3" t="s">
        <v>80</v>
      </c>
      <c r="D75" s="69" t="s">
        <v>215</v>
      </c>
      <c r="E75" s="69">
        <v>29.823256000000001</v>
      </c>
      <c r="F75" s="69">
        <v>28.883393999999999</v>
      </c>
      <c r="G75" s="69">
        <v>29.085675999999999</v>
      </c>
      <c r="H75" s="69"/>
      <c r="I75" s="69"/>
      <c r="J75" s="69"/>
      <c r="K75" s="69"/>
      <c r="L75" s="69"/>
      <c r="M75" s="69"/>
      <c r="N75" s="69"/>
      <c r="O75" s="69"/>
    </row>
    <row r="76" spans="1:15" x14ac:dyDescent="0.25">
      <c r="A76" s="2" t="str">
        <f>'Gene Table'!D4</f>
        <v>BRCA1</v>
      </c>
      <c r="B76" s="110"/>
      <c r="C76" s="3" t="s">
        <v>81</v>
      </c>
      <c r="D76" s="69">
        <v>32.042526000000002</v>
      </c>
      <c r="E76" s="69">
        <v>29.239436999999999</v>
      </c>
      <c r="F76" s="69">
        <v>27.750640000000001</v>
      </c>
      <c r="G76" s="69">
        <v>27.356876</v>
      </c>
      <c r="H76" s="69"/>
      <c r="I76" s="69"/>
      <c r="J76" s="69"/>
      <c r="K76" s="69"/>
      <c r="L76" s="69"/>
      <c r="M76" s="69"/>
      <c r="N76" s="69"/>
      <c r="O76" s="69"/>
    </row>
    <row r="77" spans="1:15" x14ac:dyDescent="0.25">
      <c r="A77" s="2" t="str">
        <f>'Gene Table'!D5</f>
        <v>CCNA1</v>
      </c>
      <c r="B77" s="110"/>
      <c r="C77" s="3" t="s">
        <v>82</v>
      </c>
      <c r="D77" s="69">
        <v>31.357770000000002</v>
      </c>
      <c r="E77" s="69">
        <v>30.874588000000003</v>
      </c>
      <c r="F77" s="69">
        <v>31.687064999999997</v>
      </c>
      <c r="G77" s="69">
        <v>31.929459999999999</v>
      </c>
      <c r="H77" s="69"/>
      <c r="I77" s="69"/>
      <c r="J77" s="69"/>
      <c r="K77" s="69"/>
      <c r="L77" s="69"/>
      <c r="M77" s="69"/>
      <c r="N77" s="69"/>
      <c r="O77" s="69"/>
    </row>
    <row r="78" spans="1:15" x14ac:dyDescent="0.25">
      <c r="A78" s="2" t="str">
        <f>'Gene Table'!D6</f>
        <v>CCND2</v>
      </c>
      <c r="B78" s="110"/>
      <c r="C78" s="3" t="s">
        <v>83</v>
      </c>
      <c r="D78" s="69" t="s">
        <v>215</v>
      </c>
      <c r="E78" s="69">
        <v>31.300400000000003</v>
      </c>
      <c r="F78" s="69">
        <v>29.276866999999999</v>
      </c>
      <c r="G78" s="69">
        <v>31.016359999999999</v>
      </c>
      <c r="H78" s="69"/>
      <c r="I78" s="69"/>
      <c r="J78" s="69"/>
      <c r="K78" s="69"/>
      <c r="L78" s="69"/>
      <c r="M78" s="69"/>
      <c r="N78" s="69"/>
      <c r="O78" s="69"/>
    </row>
    <row r="79" spans="1:15" x14ac:dyDescent="0.25">
      <c r="A79" s="2" t="str">
        <f>'Gene Table'!D7</f>
        <v>CDH1</v>
      </c>
      <c r="B79" s="110"/>
      <c r="C79" s="3" t="s">
        <v>84</v>
      </c>
      <c r="D79" s="69" t="s">
        <v>215</v>
      </c>
      <c r="E79" s="69">
        <v>30.626883999999997</v>
      </c>
      <c r="F79" s="69">
        <v>29.356048999999999</v>
      </c>
      <c r="G79" s="69">
        <v>27.907889999999998</v>
      </c>
      <c r="H79" s="69"/>
      <c r="I79" s="69"/>
      <c r="J79" s="69"/>
      <c r="K79" s="69"/>
      <c r="L79" s="69"/>
      <c r="M79" s="69"/>
      <c r="N79" s="69"/>
      <c r="O79" s="69"/>
    </row>
    <row r="80" spans="1:15" x14ac:dyDescent="0.25">
      <c r="A80" s="2" t="str">
        <f>'Gene Table'!D8</f>
        <v>CDH13</v>
      </c>
      <c r="B80" s="110"/>
      <c r="C80" s="3" t="s">
        <v>85</v>
      </c>
      <c r="D80" s="69">
        <v>32.418377</v>
      </c>
      <c r="E80" s="69">
        <v>31.675815999999998</v>
      </c>
      <c r="F80" s="69">
        <v>29.177437000000001</v>
      </c>
      <c r="G80" s="69">
        <v>29.331268000000001</v>
      </c>
      <c r="H80" s="69"/>
      <c r="I80" s="69"/>
      <c r="J80" s="69"/>
      <c r="K80" s="69"/>
      <c r="L80" s="69"/>
      <c r="M80" s="69"/>
      <c r="N80" s="69"/>
      <c r="O80" s="69"/>
    </row>
    <row r="81" spans="1:15" x14ac:dyDescent="0.25">
      <c r="A81" s="2" t="str">
        <f>'Gene Table'!D9</f>
        <v>CDKN1C</v>
      </c>
      <c r="B81" s="110"/>
      <c r="C81" s="3" t="s">
        <v>86</v>
      </c>
      <c r="D81" s="69">
        <v>26.811878</v>
      </c>
      <c r="E81" s="69">
        <v>26.232277</v>
      </c>
      <c r="F81" s="69">
        <v>27.389841000000001</v>
      </c>
      <c r="G81" s="69">
        <v>28.537443</v>
      </c>
      <c r="H81" s="69"/>
      <c r="I81" s="69"/>
      <c r="J81" s="69"/>
      <c r="K81" s="69"/>
      <c r="L81" s="69"/>
      <c r="M81" s="69"/>
      <c r="N81" s="69"/>
      <c r="O81" s="69"/>
    </row>
    <row r="82" spans="1:15" x14ac:dyDescent="0.25">
      <c r="A82" s="2" t="str">
        <f>'Gene Table'!D10</f>
        <v>CDKN2A</v>
      </c>
      <c r="B82" s="110"/>
      <c r="C82" s="3" t="s">
        <v>87</v>
      </c>
      <c r="D82" s="69">
        <v>33.612316</v>
      </c>
      <c r="E82" s="69">
        <v>30.778767000000002</v>
      </c>
      <c r="F82" s="69">
        <v>29.194136</v>
      </c>
      <c r="G82" s="69">
        <v>28.885836000000001</v>
      </c>
      <c r="H82" s="69"/>
      <c r="I82" s="69"/>
      <c r="J82" s="69"/>
      <c r="K82" s="69"/>
      <c r="L82" s="69"/>
      <c r="M82" s="69"/>
      <c r="N82" s="69"/>
      <c r="O82" s="69"/>
    </row>
    <row r="83" spans="1:15" x14ac:dyDescent="0.25">
      <c r="A83" s="2" t="str">
        <f>'Gene Table'!D11</f>
        <v>ESR1</v>
      </c>
      <c r="B83" s="110"/>
      <c r="C83" s="3" t="s">
        <v>88</v>
      </c>
      <c r="D83" s="69">
        <v>34.846119999999999</v>
      </c>
      <c r="E83" s="69">
        <v>32.941746000000002</v>
      </c>
      <c r="F83" s="69">
        <v>31.379517</v>
      </c>
      <c r="G83" s="69">
        <v>31.834144999999999</v>
      </c>
      <c r="H83" s="69"/>
      <c r="I83" s="69"/>
      <c r="J83" s="69"/>
      <c r="K83" s="69"/>
      <c r="L83" s="69"/>
      <c r="M83" s="69"/>
      <c r="N83" s="69"/>
      <c r="O83" s="69"/>
    </row>
    <row r="84" spans="1:15" x14ac:dyDescent="0.25">
      <c r="A84" s="2" t="str">
        <f>'Gene Table'!D12</f>
        <v>GSTP1</v>
      </c>
      <c r="B84" s="110"/>
      <c r="C84" s="3" t="s">
        <v>89</v>
      </c>
      <c r="D84" s="69" t="s">
        <v>215</v>
      </c>
      <c r="E84" s="69">
        <v>30.207653000000001</v>
      </c>
      <c r="F84" s="69">
        <v>29.066862</v>
      </c>
      <c r="G84" s="69">
        <v>28.553932</v>
      </c>
      <c r="H84" s="69"/>
      <c r="I84" s="69"/>
      <c r="J84" s="69"/>
      <c r="K84" s="69"/>
      <c r="L84" s="69"/>
      <c r="M84" s="69"/>
      <c r="N84" s="69"/>
      <c r="O84" s="69"/>
    </row>
    <row r="85" spans="1:15" x14ac:dyDescent="0.25">
      <c r="A85" s="2" t="str">
        <f>'Gene Table'!D13</f>
        <v>HIC1</v>
      </c>
      <c r="B85" s="110"/>
      <c r="C85" s="3" t="s">
        <v>90</v>
      </c>
      <c r="D85" s="69">
        <v>34.572290000000002</v>
      </c>
      <c r="E85" s="69">
        <v>33.010530000000003</v>
      </c>
      <c r="F85" s="69">
        <v>31.281610000000001</v>
      </c>
      <c r="G85" s="69">
        <v>31.627980000000001</v>
      </c>
      <c r="H85" s="69"/>
      <c r="I85" s="69"/>
      <c r="J85" s="69"/>
      <c r="K85" s="69"/>
      <c r="L85" s="69"/>
      <c r="M85" s="69"/>
      <c r="N85" s="69"/>
      <c r="O85" s="69"/>
    </row>
    <row r="86" spans="1:15" x14ac:dyDescent="0.25">
      <c r="A86" s="2" t="str">
        <f>'Gene Table'!D14</f>
        <v>MGMT</v>
      </c>
      <c r="B86" s="110"/>
      <c r="C86" s="3" t="s">
        <v>91</v>
      </c>
      <c r="D86" s="69">
        <v>37.576529999999998</v>
      </c>
      <c r="E86" s="69">
        <v>31.679609999999997</v>
      </c>
      <c r="F86" s="69">
        <v>31.031579999999998</v>
      </c>
      <c r="G86" s="69">
        <v>31.475037</v>
      </c>
      <c r="H86" s="69"/>
      <c r="I86" s="69"/>
      <c r="J86" s="69"/>
      <c r="K86" s="69"/>
      <c r="L86" s="69"/>
      <c r="M86" s="69"/>
      <c r="N86" s="69"/>
      <c r="O86" s="69"/>
    </row>
    <row r="87" spans="1:15" x14ac:dyDescent="0.25">
      <c r="A87" s="2" t="str">
        <f>'Gene Table'!D15</f>
        <v>PRDM2</v>
      </c>
      <c r="B87" s="110"/>
      <c r="C87" s="3" t="s">
        <v>92</v>
      </c>
      <c r="D87" s="69">
        <v>33.755695000000003</v>
      </c>
      <c r="E87" s="69" t="s">
        <v>215</v>
      </c>
      <c r="F87" s="69">
        <v>28.881073000000001</v>
      </c>
      <c r="G87" s="69">
        <v>29.635819999999999</v>
      </c>
      <c r="H87" s="69"/>
      <c r="I87" s="69"/>
      <c r="J87" s="69"/>
      <c r="K87" s="69"/>
      <c r="L87" s="69"/>
      <c r="M87" s="69"/>
      <c r="N87" s="69"/>
      <c r="O87" s="69"/>
    </row>
    <row r="88" spans="1:15" x14ac:dyDescent="0.25">
      <c r="A88" s="2" t="str">
        <f>'Gene Table'!D16</f>
        <v>PTEN</v>
      </c>
      <c r="B88" s="110"/>
      <c r="C88" s="3" t="s">
        <v>93</v>
      </c>
      <c r="D88" s="69" t="s">
        <v>215</v>
      </c>
      <c r="E88" s="69">
        <v>30.642113000000002</v>
      </c>
      <c r="F88" s="69">
        <v>31.452987999999998</v>
      </c>
      <c r="G88" s="69">
        <v>29.846074999999999</v>
      </c>
      <c r="H88" s="69"/>
      <c r="I88" s="69"/>
      <c r="J88" s="69"/>
      <c r="K88" s="69"/>
      <c r="L88" s="69"/>
      <c r="M88" s="69"/>
      <c r="N88" s="69"/>
      <c r="O88" s="69"/>
    </row>
    <row r="89" spans="1:15" x14ac:dyDescent="0.25">
      <c r="A89" s="2" t="str">
        <f>'Gene Table'!D17</f>
        <v>PTGS2</v>
      </c>
      <c r="B89" s="110"/>
      <c r="C89" s="3" t="s">
        <v>94</v>
      </c>
      <c r="D89" s="69">
        <v>29.996693</v>
      </c>
      <c r="E89" s="69">
        <v>29.437892999999999</v>
      </c>
      <c r="F89" s="69">
        <v>29.152666</v>
      </c>
      <c r="G89" s="69">
        <v>29.116858000000001</v>
      </c>
      <c r="H89" s="69"/>
      <c r="I89" s="69"/>
      <c r="J89" s="69"/>
      <c r="K89" s="69"/>
      <c r="L89" s="69"/>
      <c r="M89" s="69"/>
      <c r="N89" s="69"/>
      <c r="O89" s="69"/>
    </row>
    <row r="90" spans="1:15" x14ac:dyDescent="0.25">
      <c r="A90" s="2" t="str">
        <f>'Gene Table'!D18</f>
        <v>PYCARD</v>
      </c>
      <c r="B90" s="110"/>
      <c r="C90" s="3" t="s">
        <v>95</v>
      </c>
      <c r="D90" s="69" t="s">
        <v>215</v>
      </c>
      <c r="E90" s="69">
        <v>32.737349999999999</v>
      </c>
      <c r="F90" s="69">
        <v>28.459534000000001</v>
      </c>
      <c r="G90" s="69">
        <v>28.305626</v>
      </c>
      <c r="H90" s="69"/>
      <c r="I90" s="69"/>
      <c r="J90" s="69"/>
      <c r="K90" s="69"/>
      <c r="L90" s="69"/>
      <c r="M90" s="69"/>
      <c r="N90" s="69"/>
      <c r="O90" s="69"/>
    </row>
    <row r="91" spans="1:15" x14ac:dyDescent="0.25">
      <c r="A91" s="2" t="str">
        <f>'Gene Table'!D19</f>
        <v>RASSF1</v>
      </c>
      <c r="B91" s="110"/>
      <c r="C91" s="3" t="s">
        <v>96</v>
      </c>
      <c r="D91" s="69">
        <v>25.868525000000002</v>
      </c>
      <c r="E91" s="69">
        <v>25.171945999999998</v>
      </c>
      <c r="F91" s="69">
        <v>25.368908000000001</v>
      </c>
      <c r="G91" s="69">
        <v>25.784327000000001</v>
      </c>
      <c r="H91" s="69"/>
      <c r="I91" s="69"/>
      <c r="J91" s="69"/>
      <c r="K91" s="69"/>
      <c r="L91" s="69"/>
      <c r="M91" s="69"/>
      <c r="N91" s="69"/>
      <c r="O91" s="69"/>
    </row>
    <row r="92" spans="1:15" x14ac:dyDescent="0.25">
      <c r="A92" s="2" t="str">
        <f>'Gene Table'!D20</f>
        <v>SFN</v>
      </c>
      <c r="B92" s="110"/>
      <c r="C92" s="3" t="s">
        <v>97</v>
      </c>
      <c r="D92" s="69" t="s">
        <v>215</v>
      </c>
      <c r="E92" s="69">
        <v>29.571306</v>
      </c>
      <c r="F92" s="69">
        <v>28.264365999999999</v>
      </c>
      <c r="G92" s="69">
        <v>27.474129999999999</v>
      </c>
      <c r="H92" s="69"/>
      <c r="I92" s="69"/>
      <c r="J92" s="69"/>
      <c r="K92" s="69"/>
      <c r="L92" s="69"/>
      <c r="M92" s="69"/>
      <c r="N92" s="69"/>
      <c r="O92" s="69"/>
    </row>
    <row r="93" spans="1:15" x14ac:dyDescent="0.25">
      <c r="A93" s="2" t="str">
        <f>'Gene Table'!D21</f>
        <v>SLIT2</v>
      </c>
      <c r="B93" s="110"/>
      <c r="C93" s="3" t="s">
        <v>98</v>
      </c>
      <c r="D93" s="69">
        <v>27.201090000000001</v>
      </c>
      <c r="E93" s="69">
        <v>27.173365</v>
      </c>
      <c r="F93" s="69">
        <v>27.240880000000001</v>
      </c>
      <c r="G93" s="69">
        <v>26.641304000000002</v>
      </c>
      <c r="H93" s="69"/>
      <c r="I93" s="69"/>
      <c r="J93" s="69"/>
      <c r="K93" s="69"/>
      <c r="L93" s="69"/>
      <c r="M93" s="69"/>
      <c r="N93" s="69"/>
      <c r="O93" s="69"/>
    </row>
    <row r="94" spans="1:15" x14ac:dyDescent="0.25">
      <c r="A94" s="2" t="str">
        <f>'Gene Table'!D22</f>
        <v>THBS1</v>
      </c>
      <c r="B94" s="110"/>
      <c r="C94" s="3" t="s">
        <v>99</v>
      </c>
      <c r="D94" s="69">
        <v>30.992263999999999</v>
      </c>
      <c r="E94" s="69">
        <v>29.341861999999999</v>
      </c>
      <c r="F94" s="69">
        <v>29.818860000000001</v>
      </c>
      <c r="G94" s="69">
        <v>29.189848000000001</v>
      </c>
      <c r="H94" s="69"/>
      <c r="I94" s="69"/>
      <c r="J94" s="69"/>
      <c r="K94" s="69"/>
      <c r="L94" s="69"/>
      <c r="M94" s="69"/>
      <c r="N94" s="69"/>
      <c r="O94" s="69"/>
    </row>
    <row r="95" spans="1:15" x14ac:dyDescent="0.25">
      <c r="A95" s="2" t="str">
        <f>'Gene Table'!D23</f>
        <v>TNFRSF10C</v>
      </c>
      <c r="B95" s="110"/>
      <c r="C95" s="3" t="s">
        <v>100</v>
      </c>
      <c r="D95" s="69" t="s">
        <v>215</v>
      </c>
      <c r="E95" s="69">
        <v>30.890949999999997</v>
      </c>
      <c r="F95" s="69">
        <v>28.481752</v>
      </c>
      <c r="G95" s="69">
        <v>28.276112000000001</v>
      </c>
      <c r="H95" s="69"/>
      <c r="I95" s="69"/>
      <c r="J95" s="69"/>
      <c r="K95" s="69"/>
      <c r="L95" s="69"/>
      <c r="M95" s="69"/>
      <c r="N95" s="69"/>
      <c r="O95" s="69"/>
    </row>
    <row r="96" spans="1:15" x14ac:dyDescent="0.25">
      <c r="A96" s="2" t="str">
        <f>'Gene Table'!D24</f>
        <v>TP73</v>
      </c>
      <c r="B96" s="110"/>
      <c r="C96" s="3" t="s">
        <v>101</v>
      </c>
      <c r="D96" s="69">
        <v>29.668254999999998</v>
      </c>
      <c r="E96" s="69">
        <v>29.371556999999999</v>
      </c>
      <c r="F96" s="69">
        <v>29.544619000000001</v>
      </c>
      <c r="G96" s="69">
        <v>29.771238</v>
      </c>
      <c r="H96" s="69"/>
      <c r="I96" s="69"/>
      <c r="J96" s="69"/>
      <c r="K96" s="69"/>
      <c r="L96" s="69"/>
      <c r="M96" s="69"/>
      <c r="N96" s="69"/>
      <c r="O96" s="69"/>
    </row>
    <row r="97" spans="1:15" x14ac:dyDescent="0.25">
      <c r="A97" s="2" t="str">
        <f>'Gene Table'!D25</f>
        <v>SEC</v>
      </c>
      <c r="B97" s="110"/>
      <c r="C97" s="3" t="s">
        <v>102</v>
      </c>
      <c r="D97" s="69" t="s">
        <v>215</v>
      </c>
      <c r="E97" s="69">
        <v>29.202507000000001</v>
      </c>
      <c r="F97" s="69">
        <v>27.054030000000001</v>
      </c>
      <c r="G97" s="69">
        <v>26.849170000000001</v>
      </c>
      <c r="H97" s="69"/>
      <c r="I97" s="69"/>
      <c r="J97" s="69"/>
      <c r="K97" s="69"/>
      <c r="L97" s="69"/>
      <c r="M97" s="69"/>
      <c r="N97" s="69"/>
      <c r="O97" s="69"/>
    </row>
    <row r="98" spans="1:15" x14ac:dyDescent="0.25">
      <c r="A98" s="2" t="str">
        <f>'Gene Table'!D26</f>
        <v>DEC</v>
      </c>
      <c r="B98" s="111"/>
      <c r="C98" s="3" t="s">
        <v>103</v>
      </c>
      <c r="D98" s="69">
        <v>32.257420000000003</v>
      </c>
      <c r="E98" s="69">
        <v>30.486103</v>
      </c>
      <c r="F98" s="69">
        <v>29.314299999999999</v>
      </c>
      <c r="G98" s="69">
        <v>29.763622000000002</v>
      </c>
      <c r="H98" s="69"/>
      <c r="I98" s="69"/>
      <c r="J98" s="69"/>
      <c r="K98" s="69"/>
      <c r="L98" s="69"/>
      <c r="M98" s="69"/>
      <c r="N98" s="69"/>
      <c r="O98" s="69"/>
    </row>
  </sheetData>
  <mergeCells count="8">
    <mergeCell ref="B75:B98"/>
    <mergeCell ref="A1:A2"/>
    <mergeCell ref="B1:B2"/>
    <mergeCell ref="C1:C2"/>
    <mergeCell ref="D1:O1"/>
    <mergeCell ref="B3:B26"/>
    <mergeCell ref="B27:B50"/>
    <mergeCell ref="B51:B74"/>
  </mergeCells>
  <phoneticPr fontId="5" type="noConversion"/>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Z27"/>
  <sheetViews>
    <sheetView zoomScale="108" workbookViewId="0">
      <pane xSplit="2" ySplit="3" topLeftCell="C4" activePane="bottomRight" state="frozen"/>
      <selection pane="topRight" activeCell="C1" sqref="C1"/>
      <selection pane="bottomLeft" activeCell="A4" sqref="A4"/>
      <selection pane="bottomRight" sqref="A1:A3"/>
    </sheetView>
  </sheetViews>
  <sheetFormatPr defaultRowHeight="13.2" x14ac:dyDescent="0.25"/>
  <cols>
    <col min="1" max="1" width="12.77734375" customWidth="1"/>
    <col min="2" max="2" width="6.77734375" style="5" customWidth="1"/>
  </cols>
  <sheetData>
    <row r="1" spans="1:26" x14ac:dyDescent="0.25">
      <c r="A1" s="112" t="s">
        <v>0</v>
      </c>
      <c r="B1" s="112" t="s">
        <v>2</v>
      </c>
      <c r="C1" s="114" t="s">
        <v>3</v>
      </c>
      <c r="D1" s="115"/>
      <c r="E1" s="115"/>
      <c r="F1" s="115"/>
      <c r="G1" s="115"/>
      <c r="H1" s="115"/>
      <c r="I1" s="115"/>
      <c r="J1" s="115"/>
      <c r="K1" s="115"/>
      <c r="L1" s="115"/>
      <c r="M1" s="115"/>
      <c r="N1" s="115"/>
      <c r="O1" s="115"/>
      <c r="P1" s="115"/>
      <c r="Q1" s="115"/>
      <c r="R1" s="115"/>
      <c r="S1" s="115"/>
      <c r="T1" s="115"/>
      <c r="U1" s="115"/>
      <c r="V1" s="115"/>
      <c r="W1" s="116"/>
      <c r="X1" s="116"/>
      <c r="Y1" s="116"/>
      <c r="Z1" s="118"/>
    </row>
    <row r="2" spans="1:26" x14ac:dyDescent="0.25">
      <c r="A2" s="119"/>
      <c r="B2" s="119"/>
      <c r="C2" s="114">
        <v>1</v>
      </c>
      <c r="D2" s="118"/>
      <c r="E2" s="114">
        <v>2</v>
      </c>
      <c r="F2" s="118"/>
      <c r="G2" s="114">
        <v>3</v>
      </c>
      <c r="H2" s="118"/>
      <c r="I2" s="114">
        <v>4</v>
      </c>
      <c r="J2" s="118"/>
      <c r="K2" s="114">
        <v>5</v>
      </c>
      <c r="L2" s="118"/>
      <c r="M2" s="114">
        <v>6</v>
      </c>
      <c r="N2" s="118"/>
      <c r="O2" s="114">
        <v>7</v>
      </c>
      <c r="P2" s="118"/>
      <c r="Q2" s="114">
        <v>8</v>
      </c>
      <c r="R2" s="118"/>
      <c r="S2" s="114">
        <v>9</v>
      </c>
      <c r="T2" s="118"/>
      <c r="U2" s="114">
        <v>10</v>
      </c>
      <c r="V2" s="118"/>
      <c r="W2" s="114">
        <v>11</v>
      </c>
      <c r="X2" s="118"/>
      <c r="Y2" s="114">
        <v>12</v>
      </c>
      <c r="Z2" s="118"/>
    </row>
    <row r="3" spans="1:26" ht="15.6" x14ac:dyDescent="0.35">
      <c r="A3" s="120"/>
      <c r="B3" s="120"/>
      <c r="C3" s="1" t="s">
        <v>204</v>
      </c>
      <c r="D3" s="1" t="s">
        <v>200</v>
      </c>
      <c r="E3" s="1" t="s">
        <v>204</v>
      </c>
      <c r="F3" s="1" t="s">
        <v>200</v>
      </c>
      <c r="G3" s="1" t="s">
        <v>204</v>
      </c>
      <c r="H3" s="1" t="s">
        <v>200</v>
      </c>
      <c r="I3" s="1" t="s">
        <v>204</v>
      </c>
      <c r="J3" s="1" t="s">
        <v>200</v>
      </c>
      <c r="K3" s="1" t="s">
        <v>204</v>
      </c>
      <c r="L3" s="1" t="s">
        <v>200</v>
      </c>
      <c r="M3" s="1" t="s">
        <v>204</v>
      </c>
      <c r="N3" s="1" t="s">
        <v>200</v>
      </c>
      <c r="O3" s="1" t="s">
        <v>204</v>
      </c>
      <c r="P3" s="1" t="s">
        <v>200</v>
      </c>
      <c r="Q3" s="1" t="s">
        <v>204</v>
      </c>
      <c r="R3" s="1" t="s">
        <v>200</v>
      </c>
      <c r="S3" s="1" t="s">
        <v>204</v>
      </c>
      <c r="T3" s="1" t="s">
        <v>200</v>
      </c>
      <c r="U3" s="1" t="s">
        <v>204</v>
      </c>
      <c r="V3" s="1" t="s">
        <v>200</v>
      </c>
      <c r="W3" s="1" t="s">
        <v>204</v>
      </c>
      <c r="X3" s="1" t="s">
        <v>200</v>
      </c>
      <c r="Y3" s="1" t="s">
        <v>204</v>
      </c>
      <c r="Z3" s="1" t="s">
        <v>200</v>
      </c>
    </row>
    <row r="4" spans="1:26" ht="12.75" customHeight="1" x14ac:dyDescent="0.25">
      <c r="A4" s="2" t="str">
        <f>'Gene Table'!D3</f>
        <v>ADAM23</v>
      </c>
      <c r="B4" s="3" t="s">
        <v>5</v>
      </c>
      <c r="C4" s="6">
        <f>Calculations!Q4</f>
        <v>17.871202</v>
      </c>
      <c r="D4" s="7">
        <f>IF(ISNUMBER(C4), IF(C4&gt;=3, 2^(-C4), "Failure"), "")</f>
        <v>4.1709226838581464E-6</v>
      </c>
      <c r="E4" s="6">
        <f>Calculations!R4</f>
        <v>7.8742960000000011</v>
      </c>
      <c r="F4" s="7">
        <f>IF(ISNUMBER(E4), IF(E4&gt;=3, 2^(-E4), "Failure"), "")</f>
        <v>4.2618750144686425E-3</v>
      </c>
      <c r="G4" s="6">
        <f>Calculations!S4</f>
        <v>6.9759579999999985</v>
      </c>
      <c r="H4" s="10">
        <f>IF(ISNUMBER(G4), IF(G4&gt;=3, 2^(-G4), "Failure"), "")</f>
        <v>7.9437833925917814E-3</v>
      </c>
      <c r="I4" s="6">
        <f>Calculations!T4</f>
        <v>6.9349039999999995</v>
      </c>
      <c r="J4" s="10">
        <f>IF(ISNUMBER(I4), IF(I4&gt;=3, 2^(-I4), "Failure"), "")</f>
        <v>8.1730824283429322E-3</v>
      </c>
      <c r="K4" s="6" t="str">
        <f>Calculations!U4</f>
        <v/>
      </c>
      <c r="L4" s="10" t="str">
        <f>IF(ISNUMBER(K4), IF(K4&gt;=3, 2^(-K4), "Failure"), "")</f>
        <v/>
      </c>
      <c r="M4" s="6" t="str">
        <f>Calculations!V4</f>
        <v/>
      </c>
      <c r="N4" s="10" t="str">
        <f>IF(ISNUMBER(M4), IF(M4&gt;=3, 2^(-M4), "Failure"), "")</f>
        <v/>
      </c>
      <c r="O4" s="6" t="str">
        <f>Calculations!W4</f>
        <v/>
      </c>
      <c r="P4" s="10" t="str">
        <f>IF(ISNUMBER(O4), IF(O4&gt;=3, 2^(-O4), "Failure"), "")</f>
        <v/>
      </c>
      <c r="Q4" s="6" t="str">
        <f>Calculations!X4</f>
        <v/>
      </c>
      <c r="R4" s="10" t="str">
        <f>IF(ISNUMBER(Q4), IF(Q4&gt;=3, 2^(-Q4), "Failure"), "")</f>
        <v/>
      </c>
      <c r="S4" s="6" t="str">
        <f>Calculations!Y4</f>
        <v/>
      </c>
      <c r="T4" s="10" t="str">
        <f>IF(ISNUMBER(S4), IF(S4&gt;=3, 2^(-S4), "Failure"), "")</f>
        <v/>
      </c>
      <c r="U4" s="6" t="str">
        <f>Calculations!Z4</f>
        <v/>
      </c>
      <c r="V4" s="10" t="str">
        <f>IF(ISNUMBER(U4), IF(U4&gt;=3, 2^(-U4), "Failure"), "")</f>
        <v/>
      </c>
      <c r="W4" s="6" t="str">
        <f>Calculations!AA4</f>
        <v/>
      </c>
      <c r="X4" s="10" t="str">
        <f>IF(ISNUMBER(W4), IF(W4&gt;=3, 2^(-W4), "Failure"), "")</f>
        <v/>
      </c>
      <c r="Y4" s="6" t="str">
        <f>Calculations!AB4</f>
        <v/>
      </c>
      <c r="Z4" s="10" t="str">
        <f>IF(ISNUMBER(Y4), IF(Y4&gt;=3, 2^(-Y4), "Failure"), "")</f>
        <v/>
      </c>
    </row>
    <row r="5" spans="1:26" x14ac:dyDescent="0.25">
      <c r="A5" s="2" t="str">
        <f>'Gene Table'!D4</f>
        <v>BRCA1</v>
      </c>
      <c r="B5" s="3" t="s">
        <v>6</v>
      </c>
      <c r="C5" s="6">
        <f>Calculations!Q5</f>
        <v>10.180629000000003</v>
      </c>
      <c r="D5" s="7">
        <f t="shared" ref="D5:D27" si="0">IF(ISNUMBER(C5), IF(C5&gt;=3, 2^(-C5), "Failure"), "")</f>
        <v>8.6163889733204381E-4</v>
      </c>
      <c r="E5" s="6">
        <f>Calculations!R5</f>
        <v>7.413060999999999</v>
      </c>
      <c r="F5" s="7">
        <f t="shared" ref="F5:F27" si="1">IF(ISNUMBER(E5), IF(E5&gt;=3, 2^(-E5), "Failure"), "")</f>
        <v>5.8674078737574447E-3</v>
      </c>
      <c r="G5" s="6">
        <f>Calculations!S5</f>
        <v>5.9067360000000022</v>
      </c>
      <c r="H5" s="10">
        <f t="shared" ref="H5:H27" si="2">IF(ISNUMBER(G5), IF(G5&gt;=3, 2^(-G5), "Failure"), "")</f>
        <v>1.6668452720862356E-2</v>
      </c>
      <c r="I5" s="6">
        <f>Calculations!T5</f>
        <v>5.5787389999999988</v>
      </c>
      <c r="J5" s="10">
        <f t="shared" ref="J5:J27" si="3">IF(ISNUMBER(I5), IF(I5&gt;=3, 2^(-I5), "Failure"), "")</f>
        <v>2.0923398329488609E-2</v>
      </c>
      <c r="K5" s="6" t="str">
        <f>Calculations!U5</f>
        <v/>
      </c>
      <c r="L5" s="10" t="str">
        <f t="shared" ref="L5:L27" si="4">IF(ISNUMBER(K5), IF(K5&gt;=3, 2^(-K5), "Failure"), "")</f>
        <v/>
      </c>
      <c r="M5" s="6" t="str">
        <f>Calculations!V5</f>
        <v/>
      </c>
      <c r="N5" s="10" t="str">
        <f t="shared" ref="N5:N27" si="5">IF(ISNUMBER(M5), IF(M5&gt;=3, 2^(-M5), "Failure"), "")</f>
        <v/>
      </c>
      <c r="O5" s="6" t="str">
        <f>Calculations!W5</f>
        <v/>
      </c>
      <c r="P5" s="10" t="str">
        <f t="shared" ref="P5:P27" si="6">IF(ISNUMBER(O5), IF(O5&gt;=3, 2^(-O5), "Failure"), "")</f>
        <v/>
      </c>
      <c r="Q5" s="6" t="str">
        <f>Calculations!X5</f>
        <v/>
      </c>
      <c r="R5" s="10" t="str">
        <f t="shared" ref="R5:R27" si="7">IF(ISNUMBER(Q5), IF(Q5&gt;=3, 2^(-Q5), "Failure"), "")</f>
        <v/>
      </c>
      <c r="S5" s="6" t="str">
        <f>Calculations!Y5</f>
        <v/>
      </c>
      <c r="T5" s="10" t="str">
        <f t="shared" ref="T5:T27" si="8">IF(ISNUMBER(S5), IF(S5&gt;=3, 2^(-S5), "Failure"), "")</f>
        <v/>
      </c>
      <c r="U5" s="6" t="str">
        <f>Calculations!Z5</f>
        <v/>
      </c>
      <c r="V5" s="10" t="str">
        <f t="shared" ref="V5:V27" si="9">IF(ISNUMBER(U5), IF(U5&gt;=3, 2^(-U5), "Failure"), "")</f>
        <v/>
      </c>
      <c r="W5" s="6" t="str">
        <f>Calculations!AA5</f>
        <v/>
      </c>
      <c r="X5" s="10" t="str">
        <f t="shared" ref="X5:X27" si="10">IF(ISNUMBER(W5), IF(W5&gt;=3, 2^(-W5), "Failure"), "")</f>
        <v/>
      </c>
      <c r="Y5" s="6" t="str">
        <f>Calculations!AB5</f>
        <v/>
      </c>
      <c r="Z5" s="10" t="str">
        <f t="shared" ref="Z5:Z27" si="11">IF(ISNUMBER(Y5), IF(Y5&gt;=3, 2^(-Y5), "Failure"), "")</f>
        <v/>
      </c>
    </row>
    <row r="6" spans="1:26" x14ac:dyDescent="0.25">
      <c r="A6" s="2" t="str">
        <f>'Gene Table'!D5</f>
        <v>CCNA1</v>
      </c>
      <c r="B6" s="3" t="s">
        <v>7</v>
      </c>
      <c r="C6" s="6">
        <f>Calculations!Q6</f>
        <v>5.4886310000000016</v>
      </c>
      <c r="D6" s="7">
        <f t="shared" si="0"/>
        <v>2.22719085078412E-2</v>
      </c>
      <c r="E6" s="6">
        <f>Calculations!R6</f>
        <v>5.1205710000000018</v>
      </c>
      <c r="F6" s="7">
        <f t="shared" si="1"/>
        <v>2.874448513566507E-2</v>
      </c>
      <c r="G6" s="6">
        <f>Calculations!S6</f>
        <v>5.7063229999999976</v>
      </c>
      <c r="H6" s="10">
        <f t="shared" si="2"/>
        <v>1.9152506219946439E-2</v>
      </c>
      <c r="I6" s="6">
        <f>Calculations!T6</f>
        <v>6.124020999999999</v>
      </c>
      <c r="J6" s="10">
        <f t="shared" si="3"/>
        <v>1.4337914455611547E-2</v>
      </c>
      <c r="K6" s="6" t="str">
        <f>Calculations!U6</f>
        <v/>
      </c>
      <c r="L6" s="10" t="str">
        <f t="shared" si="4"/>
        <v/>
      </c>
      <c r="M6" s="6" t="str">
        <f>Calculations!V6</f>
        <v/>
      </c>
      <c r="N6" s="10" t="str">
        <f t="shared" si="5"/>
        <v/>
      </c>
      <c r="O6" s="6" t="str">
        <f>Calculations!W6</f>
        <v/>
      </c>
      <c r="P6" s="10" t="str">
        <f t="shared" si="6"/>
        <v/>
      </c>
      <c r="Q6" s="6" t="str">
        <f>Calculations!X6</f>
        <v/>
      </c>
      <c r="R6" s="10" t="str">
        <f t="shared" si="7"/>
        <v/>
      </c>
      <c r="S6" s="6" t="str">
        <f>Calculations!Y6</f>
        <v/>
      </c>
      <c r="T6" s="10" t="str">
        <f t="shared" si="8"/>
        <v/>
      </c>
      <c r="U6" s="6" t="str">
        <f>Calculations!Z6</f>
        <v/>
      </c>
      <c r="V6" s="10" t="str">
        <f t="shared" si="9"/>
        <v/>
      </c>
      <c r="W6" s="6" t="str">
        <f>Calculations!AA6</f>
        <v/>
      </c>
      <c r="X6" s="10" t="str">
        <f t="shared" si="10"/>
        <v/>
      </c>
      <c r="Y6" s="6" t="str">
        <f>Calculations!AB6</f>
        <v/>
      </c>
      <c r="Z6" s="10" t="str">
        <f t="shared" si="11"/>
        <v/>
      </c>
    </row>
    <row r="7" spans="1:26" x14ac:dyDescent="0.25">
      <c r="A7" s="2" t="str">
        <f>'Gene Table'!D6</f>
        <v>CCND2</v>
      </c>
      <c r="B7" s="3" t="s">
        <v>8</v>
      </c>
      <c r="C7" s="6">
        <f>Calculations!Q7</f>
        <v>17.388566999999998</v>
      </c>
      <c r="D7" s="7">
        <f t="shared" si="0"/>
        <v>5.8280027951305151E-6</v>
      </c>
      <c r="E7" s="6">
        <f>Calculations!R7</f>
        <v>8.6505760000000045</v>
      </c>
      <c r="F7" s="7">
        <f t="shared" si="1"/>
        <v>2.4883825332448293E-3</v>
      </c>
      <c r="G7" s="6">
        <f>Calculations!S7</f>
        <v>6.5983850000000004</v>
      </c>
      <c r="H7" s="10">
        <f t="shared" si="2"/>
        <v>1.0320201860448536E-2</v>
      </c>
      <c r="I7" s="6">
        <f>Calculations!T7</f>
        <v>8.2489099999999986</v>
      </c>
      <c r="J7" s="10">
        <f t="shared" si="3"/>
        <v>3.2872342896271617E-3</v>
      </c>
      <c r="K7" s="6" t="str">
        <f>Calculations!U7</f>
        <v/>
      </c>
      <c r="L7" s="10" t="str">
        <f t="shared" si="4"/>
        <v/>
      </c>
      <c r="M7" s="6" t="str">
        <f>Calculations!V7</f>
        <v/>
      </c>
      <c r="N7" s="10" t="str">
        <f t="shared" si="5"/>
        <v/>
      </c>
      <c r="O7" s="6" t="str">
        <f>Calculations!W7</f>
        <v/>
      </c>
      <c r="P7" s="10" t="str">
        <f t="shared" si="6"/>
        <v/>
      </c>
      <c r="Q7" s="6" t="str">
        <f>Calculations!X7</f>
        <v/>
      </c>
      <c r="R7" s="10" t="str">
        <f t="shared" si="7"/>
        <v/>
      </c>
      <c r="S7" s="6" t="str">
        <f>Calculations!Y7</f>
        <v/>
      </c>
      <c r="T7" s="10" t="str">
        <f t="shared" si="8"/>
        <v/>
      </c>
      <c r="U7" s="6" t="str">
        <f>Calculations!Z7</f>
        <v/>
      </c>
      <c r="V7" s="10" t="str">
        <f t="shared" si="9"/>
        <v/>
      </c>
      <c r="W7" s="6" t="str">
        <f>Calculations!AA7</f>
        <v/>
      </c>
      <c r="X7" s="10" t="str">
        <f t="shared" si="10"/>
        <v/>
      </c>
      <c r="Y7" s="6" t="str">
        <f>Calculations!AB7</f>
        <v/>
      </c>
      <c r="Z7" s="10" t="str">
        <f t="shared" si="11"/>
        <v/>
      </c>
    </row>
    <row r="8" spans="1:26" x14ac:dyDescent="0.25">
      <c r="A8" s="2" t="str">
        <f>'Gene Table'!D7</f>
        <v>CDH1</v>
      </c>
      <c r="B8" s="3" t="s">
        <v>9</v>
      </c>
      <c r="C8" s="6">
        <f>Calculations!Q8</f>
        <v>18.020844</v>
      </c>
      <c r="D8" s="7">
        <f t="shared" si="0"/>
        <v>3.7599789089101654E-6</v>
      </c>
      <c r="E8" s="6">
        <f>Calculations!R8</f>
        <v>8.6396309999999978</v>
      </c>
      <c r="F8" s="7">
        <f t="shared" si="1"/>
        <v>2.5073324278697463E-3</v>
      </c>
      <c r="G8" s="6">
        <f>Calculations!S8</f>
        <v>7.2975749999999984</v>
      </c>
      <c r="H8" s="10">
        <f t="shared" si="2"/>
        <v>6.3563972251208661E-3</v>
      </c>
      <c r="I8" s="6">
        <f>Calculations!T8</f>
        <v>5.9003539999999965</v>
      </c>
      <c r="J8" s="10">
        <f t="shared" si="3"/>
        <v>1.6742351708558388E-2</v>
      </c>
      <c r="K8" s="6" t="str">
        <f>Calculations!U8</f>
        <v/>
      </c>
      <c r="L8" s="10" t="str">
        <f t="shared" si="4"/>
        <v/>
      </c>
      <c r="M8" s="6" t="str">
        <f>Calculations!V8</f>
        <v/>
      </c>
      <c r="N8" s="10" t="str">
        <f t="shared" si="5"/>
        <v/>
      </c>
      <c r="O8" s="6" t="str">
        <f>Calculations!W8</f>
        <v/>
      </c>
      <c r="P8" s="10" t="str">
        <f t="shared" si="6"/>
        <v/>
      </c>
      <c r="Q8" s="6" t="str">
        <f>Calculations!X8</f>
        <v/>
      </c>
      <c r="R8" s="10" t="str">
        <f t="shared" si="7"/>
        <v/>
      </c>
      <c r="S8" s="6" t="str">
        <f>Calculations!Y8</f>
        <v/>
      </c>
      <c r="T8" s="10" t="str">
        <f t="shared" si="8"/>
        <v/>
      </c>
      <c r="U8" s="6" t="str">
        <f>Calculations!Z8</f>
        <v/>
      </c>
      <c r="V8" s="10" t="str">
        <f t="shared" si="9"/>
        <v/>
      </c>
      <c r="W8" s="6" t="str">
        <f>Calculations!AA8</f>
        <v/>
      </c>
      <c r="X8" s="10" t="str">
        <f t="shared" si="10"/>
        <v/>
      </c>
      <c r="Y8" s="6" t="str">
        <f>Calculations!AB8</f>
        <v/>
      </c>
      <c r="Z8" s="10" t="str">
        <f t="shared" si="11"/>
        <v/>
      </c>
    </row>
    <row r="9" spans="1:26" x14ac:dyDescent="0.25">
      <c r="A9" s="2" t="str">
        <f>'Gene Table'!D8</f>
        <v>CDH13</v>
      </c>
      <c r="B9" s="3" t="s">
        <v>10</v>
      </c>
      <c r="C9" s="6">
        <f>Calculations!Q9</f>
        <v>9.9188389999999984</v>
      </c>
      <c r="D9" s="7">
        <f t="shared" si="0"/>
        <v>1.0330752067558592E-3</v>
      </c>
      <c r="E9" s="6">
        <f>Calculations!R9</f>
        <v>9.3627929999999964</v>
      </c>
      <c r="F9" s="7">
        <f t="shared" si="1"/>
        <v>1.5188625143202927E-3</v>
      </c>
      <c r="G9" s="6">
        <f>Calculations!S9</f>
        <v>6.5396560000000008</v>
      </c>
      <c r="H9" s="10">
        <f t="shared" si="2"/>
        <v>1.0748983164491695E-2</v>
      </c>
      <c r="I9" s="6">
        <f>Calculations!T9</f>
        <v>6.7382620000000024</v>
      </c>
      <c r="J9" s="10">
        <f t="shared" si="3"/>
        <v>9.366579408483372E-3</v>
      </c>
      <c r="K9" s="6" t="str">
        <f>Calculations!U9</f>
        <v/>
      </c>
      <c r="L9" s="10" t="str">
        <f t="shared" si="4"/>
        <v/>
      </c>
      <c r="M9" s="6" t="str">
        <f>Calculations!V9</f>
        <v/>
      </c>
      <c r="N9" s="10" t="str">
        <f t="shared" si="5"/>
        <v/>
      </c>
      <c r="O9" s="6" t="str">
        <f>Calculations!W9</f>
        <v/>
      </c>
      <c r="P9" s="10" t="str">
        <f t="shared" si="6"/>
        <v/>
      </c>
      <c r="Q9" s="6" t="str">
        <f>Calculations!X9</f>
        <v/>
      </c>
      <c r="R9" s="10" t="str">
        <f t="shared" si="7"/>
        <v/>
      </c>
      <c r="S9" s="6" t="str">
        <f>Calculations!Y9</f>
        <v/>
      </c>
      <c r="T9" s="10" t="str">
        <f t="shared" si="8"/>
        <v/>
      </c>
      <c r="U9" s="6" t="str">
        <f>Calculations!Z9</f>
        <v/>
      </c>
      <c r="V9" s="10" t="str">
        <f t="shared" si="9"/>
        <v/>
      </c>
      <c r="W9" s="6" t="str">
        <f>Calculations!AA9</f>
        <v/>
      </c>
      <c r="X9" s="10" t="str">
        <f t="shared" si="10"/>
        <v/>
      </c>
      <c r="Y9" s="6" t="str">
        <f>Calculations!AB9</f>
        <v/>
      </c>
      <c r="Z9" s="10" t="str">
        <f t="shared" si="11"/>
        <v/>
      </c>
    </row>
    <row r="10" spans="1:26" x14ac:dyDescent="0.25">
      <c r="A10" s="2" t="str">
        <f>'Gene Table'!D9</f>
        <v>CDKN1C</v>
      </c>
      <c r="B10" s="3" t="s">
        <v>11</v>
      </c>
      <c r="C10" s="6">
        <f>Calculations!Q10</f>
        <v>3.9001979999999996</v>
      </c>
      <c r="D10" s="7">
        <f t="shared" si="0"/>
        <v>6.6976648692023674E-2</v>
      </c>
      <c r="E10" s="6">
        <f>Calculations!R10</f>
        <v>3.2523519999999984</v>
      </c>
      <c r="F10" s="7">
        <f t="shared" si="1"/>
        <v>0.10494082921135468</v>
      </c>
      <c r="G10" s="6">
        <f>Calculations!S10</f>
        <v>4.3934250000000006</v>
      </c>
      <c r="H10" s="10">
        <f t="shared" si="2"/>
        <v>4.7582503837564794E-2</v>
      </c>
      <c r="I10" s="6">
        <f>Calculations!T10</f>
        <v>5.4844830000000009</v>
      </c>
      <c r="J10" s="10">
        <f t="shared" si="3"/>
        <v>2.2336036276445786E-2</v>
      </c>
      <c r="K10" s="6" t="str">
        <f>Calculations!U10</f>
        <v/>
      </c>
      <c r="L10" s="10" t="str">
        <f t="shared" si="4"/>
        <v/>
      </c>
      <c r="M10" s="6" t="str">
        <f>Calculations!V10</f>
        <v/>
      </c>
      <c r="N10" s="10" t="str">
        <f t="shared" si="5"/>
        <v/>
      </c>
      <c r="O10" s="6" t="str">
        <f>Calculations!W10</f>
        <v/>
      </c>
      <c r="P10" s="10" t="str">
        <f t="shared" si="6"/>
        <v/>
      </c>
      <c r="Q10" s="6" t="str">
        <f>Calculations!X10</f>
        <v/>
      </c>
      <c r="R10" s="10" t="str">
        <f t="shared" si="7"/>
        <v/>
      </c>
      <c r="S10" s="6" t="str">
        <f>Calculations!Y10</f>
        <v/>
      </c>
      <c r="T10" s="10" t="str">
        <f t="shared" si="8"/>
        <v/>
      </c>
      <c r="U10" s="6" t="str">
        <f>Calculations!Z10</f>
        <v/>
      </c>
      <c r="V10" s="10" t="str">
        <f t="shared" si="9"/>
        <v/>
      </c>
      <c r="W10" s="6" t="str">
        <f>Calculations!AA10</f>
        <v/>
      </c>
      <c r="X10" s="10" t="str">
        <f t="shared" si="10"/>
        <v/>
      </c>
      <c r="Y10" s="6" t="str">
        <f>Calculations!AB10</f>
        <v/>
      </c>
      <c r="Z10" s="10" t="str">
        <f t="shared" si="11"/>
        <v/>
      </c>
    </row>
    <row r="11" spans="1:26" x14ac:dyDescent="0.25">
      <c r="A11" s="2" t="str">
        <f>'Gene Table'!D10</f>
        <v>CDKN2A</v>
      </c>
      <c r="B11" s="3" t="s">
        <v>12</v>
      </c>
      <c r="C11" s="6">
        <f>Calculations!Q11</f>
        <v>11.134415000000001</v>
      </c>
      <c r="D11" s="7">
        <f t="shared" si="0"/>
        <v>4.4484334813612236E-4</v>
      </c>
      <c r="E11" s="6">
        <f>Calculations!R11</f>
        <v>8.2737130000000008</v>
      </c>
      <c r="F11" s="7">
        <f t="shared" si="1"/>
        <v>3.2312027626865648E-3</v>
      </c>
      <c r="G11" s="6">
        <f>Calculations!S11</f>
        <v>6.670458</v>
      </c>
      <c r="H11" s="10">
        <f t="shared" si="2"/>
        <v>9.817299879847665E-3</v>
      </c>
      <c r="I11" s="6">
        <f>Calculations!T11</f>
        <v>6.2287510000000026</v>
      </c>
      <c r="J11" s="10">
        <f t="shared" si="3"/>
        <v>1.3333958941028057E-2</v>
      </c>
      <c r="K11" s="6" t="str">
        <f>Calculations!U11</f>
        <v/>
      </c>
      <c r="L11" s="10" t="str">
        <f t="shared" si="4"/>
        <v/>
      </c>
      <c r="M11" s="6" t="str">
        <f>Calculations!V11</f>
        <v/>
      </c>
      <c r="N11" s="10" t="str">
        <f t="shared" si="5"/>
        <v/>
      </c>
      <c r="O11" s="6" t="str">
        <f>Calculations!W11</f>
        <v/>
      </c>
      <c r="P11" s="10" t="str">
        <f t="shared" si="6"/>
        <v/>
      </c>
      <c r="Q11" s="6" t="str">
        <f>Calculations!X11</f>
        <v/>
      </c>
      <c r="R11" s="10" t="str">
        <f t="shared" si="7"/>
        <v/>
      </c>
      <c r="S11" s="6" t="str">
        <f>Calculations!Y11</f>
        <v/>
      </c>
      <c r="T11" s="10" t="str">
        <f t="shared" si="8"/>
        <v/>
      </c>
      <c r="U11" s="6" t="str">
        <f>Calculations!Z11</f>
        <v/>
      </c>
      <c r="V11" s="10" t="str">
        <f t="shared" si="9"/>
        <v/>
      </c>
      <c r="W11" s="6" t="str">
        <f>Calculations!AA11</f>
        <v/>
      </c>
      <c r="X11" s="10" t="str">
        <f t="shared" si="10"/>
        <v/>
      </c>
      <c r="Y11" s="6" t="str">
        <f>Calculations!AB11</f>
        <v/>
      </c>
      <c r="Z11" s="10" t="str">
        <f t="shared" si="11"/>
        <v/>
      </c>
    </row>
    <row r="12" spans="1:26" x14ac:dyDescent="0.25">
      <c r="A12" s="2" t="str">
        <f>'Gene Table'!D11</f>
        <v>ESR1</v>
      </c>
      <c r="B12" s="3" t="s">
        <v>13</v>
      </c>
      <c r="C12" s="6">
        <f>Calculations!Q12</f>
        <v>11.739349999999998</v>
      </c>
      <c r="D12" s="7">
        <f t="shared" si="0"/>
        <v>2.9248494751422119E-4</v>
      </c>
      <c r="E12" s="6">
        <f>Calculations!R12</f>
        <v>9.8795130000000029</v>
      </c>
      <c r="F12" s="7">
        <f t="shared" si="1"/>
        <v>1.0616228179475297E-3</v>
      </c>
      <c r="G12" s="6">
        <f>Calculations!S12</f>
        <v>8.0626929999999994</v>
      </c>
      <c r="H12" s="10">
        <f t="shared" si="2"/>
        <v>3.7401374358761405E-3</v>
      </c>
      <c r="I12" s="6">
        <f>Calculations!T12</f>
        <v>8.7334119999999977</v>
      </c>
      <c r="J12" s="10">
        <f t="shared" si="3"/>
        <v>2.3495301559156266E-3</v>
      </c>
      <c r="K12" s="6" t="str">
        <f>Calculations!U12</f>
        <v/>
      </c>
      <c r="L12" s="10" t="str">
        <f t="shared" si="4"/>
        <v/>
      </c>
      <c r="M12" s="6" t="str">
        <f>Calculations!V12</f>
        <v/>
      </c>
      <c r="N12" s="10" t="str">
        <f t="shared" si="5"/>
        <v/>
      </c>
      <c r="O12" s="6" t="str">
        <f>Calculations!W12</f>
        <v/>
      </c>
      <c r="P12" s="10" t="str">
        <f t="shared" si="6"/>
        <v/>
      </c>
      <c r="Q12" s="6" t="str">
        <f>Calculations!X12</f>
        <v/>
      </c>
      <c r="R12" s="10" t="str">
        <f t="shared" si="7"/>
        <v/>
      </c>
      <c r="S12" s="6" t="str">
        <f>Calculations!Y12</f>
        <v/>
      </c>
      <c r="T12" s="10" t="str">
        <f t="shared" si="8"/>
        <v/>
      </c>
      <c r="U12" s="6" t="str">
        <f>Calculations!Z12</f>
        <v/>
      </c>
      <c r="V12" s="10" t="str">
        <f t="shared" si="9"/>
        <v/>
      </c>
      <c r="W12" s="6" t="str">
        <f>Calculations!AA12</f>
        <v/>
      </c>
      <c r="X12" s="10" t="str">
        <f t="shared" si="10"/>
        <v/>
      </c>
      <c r="Y12" s="6" t="str">
        <f>Calculations!AB12</f>
        <v/>
      </c>
      <c r="Z12" s="10" t="str">
        <f t="shared" si="11"/>
        <v/>
      </c>
    </row>
    <row r="13" spans="1:26" x14ac:dyDescent="0.25">
      <c r="A13" s="2" t="str">
        <f>'Gene Table'!D12</f>
        <v>GSTP1</v>
      </c>
      <c r="B13" s="3" t="s">
        <v>14</v>
      </c>
      <c r="C13" s="6">
        <f>Calculations!Q13</f>
        <v>17.887180000000001</v>
      </c>
      <c r="D13" s="7">
        <f t="shared" si="0"/>
        <v>4.1249841311942471E-6</v>
      </c>
      <c r="E13" s="6">
        <f>Calculations!R13</f>
        <v>7.8915159999999993</v>
      </c>
      <c r="F13" s="7">
        <f t="shared" si="1"/>
        <v>4.2113076839911572E-3</v>
      </c>
      <c r="G13" s="6">
        <f>Calculations!S13</f>
        <v>6.7163240000000002</v>
      </c>
      <c r="H13" s="10">
        <f t="shared" si="2"/>
        <v>9.5100985060197103E-3</v>
      </c>
      <c r="I13" s="6">
        <f>Calculations!T13</f>
        <v>6.2879639999999988</v>
      </c>
      <c r="J13" s="10">
        <f t="shared" si="3"/>
        <v>1.2797767746594201E-2</v>
      </c>
      <c r="K13" s="6" t="str">
        <f>Calculations!U13</f>
        <v/>
      </c>
      <c r="L13" s="10" t="str">
        <f t="shared" si="4"/>
        <v/>
      </c>
      <c r="M13" s="6" t="str">
        <f>Calculations!V13</f>
        <v/>
      </c>
      <c r="N13" s="10" t="str">
        <f t="shared" si="5"/>
        <v/>
      </c>
      <c r="O13" s="6" t="str">
        <f>Calculations!W13</f>
        <v/>
      </c>
      <c r="P13" s="10" t="str">
        <f t="shared" si="6"/>
        <v/>
      </c>
      <c r="Q13" s="6" t="str">
        <f>Calculations!X13</f>
        <v/>
      </c>
      <c r="R13" s="10" t="str">
        <f t="shared" si="7"/>
        <v/>
      </c>
      <c r="S13" s="6" t="str">
        <f>Calculations!Y13</f>
        <v/>
      </c>
      <c r="T13" s="10" t="str">
        <f t="shared" si="8"/>
        <v/>
      </c>
      <c r="U13" s="6" t="str">
        <f>Calculations!Z13</f>
        <v/>
      </c>
      <c r="V13" s="10" t="str">
        <f t="shared" si="9"/>
        <v/>
      </c>
      <c r="W13" s="6" t="str">
        <f>Calculations!AA13</f>
        <v/>
      </c>
      <c r="X13" s="10" t="str">
        <f t="shared" si="10"/>
        <v/>
      </c>
      <c r="Y13" s="6" t="str">
        <f>Calculations!AB13</f>
        <v/>
      </c>
      <c r="Z13" s="10" t="str">
        <f t="shared" si="11"/>
        <v/>
      </c>
    </row>
    <row r="14" spans="1:26" x14ac:dyDescent="0.25">
      <c r="A14" s="2" t="str">
        <f>'Gene Table'!D13</f>
        <v>HIC1</v>
      </c>
      <c r="B14" s="3" t="s">
        <v>15</v>
      </c>
      <c r="C14" s="6">
        <f>Calculations!Q14</f>
        <v>9.2882670000000012</v>
      </c>
      <c r="D14" s="7">
        <f t="shared" si="0"/>
        <v>1.5993850244536774E-3</v>
      </c>
      <c r="E14" s="6">
        <f>Calculations!R14</f>
        <v>7.5288460000000015</v>
      </c>
      <c r="F14" s="7">
        <f t="shared" si="1"/>
        <v>5.4149134731021741E-3</v>
      </c>
      <c r="G14" s="6">
        <f>Calculations!S14</f>
        <v>4.5630319999999998</v>
      </c>
      <c r="H14" s="10">
        <f t="shared" si="2"/>
        <v>4.2304882857653769E-2</v>
      </c>
      <c r="I14" s="6">
        <f>Calculations!T14</f>
        <v>5.3279800000000002</v>
      </c>
      <c r="J14" s="10">
        <f t="shared" si="3"/>
        <v>2.4895348129339554E-2</v>
      </c>
      <c r="K14" s="6" t="str">
        <f>Calculations!U14</f>
        <v/>
      </c>
      <c r="L14" s="10" t="str">
        <f t="shared" si="4"/>
        <v/>
      </c>
      <c r="M14" s="6" t="str">
        <f>Calculations!V14</f>
        <v/>
      </c>
      <c r="N14" s="10" t="str">
        <f t="shared" si="5"/>
        <v/>
      </c>
      <c r="O14" s="6" t="str">
        <f>Calculations!W14</f>
        <v/>
      </c>
      <c r="P14" s="10" t="str">
        <f t="shared" si="6"/>
        <v/>
      </c>
      <c r="Q14" s="6" t="str">
        <f>Calculations!X14</f>
        <v/>
      </c>
      <c r="R14" s="10" t="str">
        <f t="shared" si="7"/>
        <v/>
      </c>
      <c r="S14" s="6" t="str">
        <f>Calculations!Y14</f>
        <v/>
      </c>
      <c r="T14" s="10" t="str">
        <f t="shared" si="8"/>
        <v/>
      </c>
      <c r="U14" s="6" t="str">
        <f>Calculations!Z14</f>
        <v/>
      </c>
      <c r="V14" s="10" t="str">
        <f t="shared" si="9"/>
        <v/>
      </c>
      <c r="W14" s="6" t="str">
        <f>Calculations!AA14</f>
        <v/>
      </c>
      <c r="X14" s="10" t="str">
        <f t="shared" si="10"/>
        <v/>
      </c>
      <c r="Y14" s="6" t="str">
        <f>Calculations!AB14</f>
        <v/>
      </c>
      <c r="Z14" s="10" t="str">
        <f t="shared" si="11"/>
        <v/>
      </c>
    </row>
    <row r="15" spans="1:26" x14ac:dyDescent="0.25">
      <c r="A15" s="2" t="str">
        <f>'Gene Table'!D14</f>
        <v>MGMT</v>
      </c>
      <c r="B15" s="3" t="s">
        <v>16</v>
      </c>
      <c r="C15" s="6">
        <f>Calculations!Q15</f>
        <v>13.036355999999998</v>
      </c>
      <c r="D15" s="7">
        <f t="shared" si="0"/>
        <v>1.1903256983887165E-4</v>
      </c>
      <c r="E15" s="6">
        <f>Calculations!R15</f>
        <v>7.1047999999999973</v>
      </c>
      <c r="F15" s="7">
        <f t="shared" si="1"/>
        <v>7.265108202211071E-3</v>
      </c>
      <c r="G15" s="6">
        <f>Calculations!S15</f>
        <v>6.1334819999999972</v>
      </c>
      <c r="H15" s="10">
        <f t="shared" si="2"/>
        <v>1.4244195973881544E-2</v>
      </c>
      <c r="I15" s="6">
        <f>Calculations!T15</f>
        <v>6.4448129999999999</v>
      </c>
      <c r="J15" s="10">
        <f t="shared" si="3"/>
        <v>1.1479367789753935E-2</v>
      </c>
      <c r="K15" s="6" t="str">
        <f>Calculations!U15</f>
        <v/>
      </c>
      <c r="L15" s="10" t="str">
        <f t="shared" si="4"/>
        <v/>
      </c>
      <c r="M15" s="6" t="str">
        <f>Calculations!V15</f>
        <v/>
      </c>
      <c r="N15" s="10" t="str">
        <f t="shared" si="5"/>
        <v/>
      </c>
      <c r="O15" s="6" t="str">
        <f>Calculations!W15</f>
        <v/>
      </c>
      <c r="P15" s="10" t="str">
        <f t="shared" si="6"/>
        <v/>
      </c>
      <c r="Q15" s="6" t="str">
        <f>Calculations!X15</f>
        <v/>
      </c>
      <c r="R15" s="10" t="str">
        <f t="shared" si="7"/>
        <v/>
      </c>
      <c r="S15" s="6" t="str">
        <f>Calculations!Y15</f>
        <v/>
      </c>
      <c r="T15" s="10" t="str">
        <f t="shared" si="8"/>
        <v/>
      </c>
      <c r="U15" s="6" t="str">
        <f>Calculations!Z15</f>
        <v/>
      </c>
      <c r="V15" s="10" t="str">
        <f t="shared" si="9"/>
        <v/>
      </c>
      <c r="W15" s="6" t="str">
        <f>Calculations!AA15</f>
        <v/>
      </c>
      <c r="X15" s="10" t="str">
        <f t="shared" si="10"/>
        <v/>
      </c>
      <c r="Y15" s="6" t="str">
        <f>Calculations!AB15</f>
        <v/>
      </c>
      <c r="Z15" s="10" t="str">
        <f t="shared" si="11"/>
        <v/>
      </c>
    </row>
    <row r="16" spans="1:26" x14ac:dyDescent="0.25">
      <c r="A16" s="2" t="str">
        <f>'Gene Table'!D15</f>
        <v>PRDM2</v>
      </c>
      <c r="B16" s="3" t="s">
        <v>17</v>
      </c>
      <c r="C16" s="6">
        <f>Calculations!Q16</f>
        <v>12.110376000000002</v>
      </c>
      <c r="D16" s="7">
        <f t="shared" si="0"/>
        <v>2.2615883859406014E-4</v>
      </c>
      <c r="E16" s="6">
        <f>Calculations!R16</f>
        <v>18.426876</v>
      </c>
      <c r="F16" s="7">
        <f t="shared" si="1"/>
        <v>2.8376419614884549E-6</v>
      </c>
      <c r="G16" s="6">
        <f>Calculations!S16</f>
        <v>7.3695179999999993</v>
      </c>
      <c r="H16" s="10">
        <f t="shared" si="2"/>
        <v>6.0471957681741883E-3</v>
      </c>
      <c r="I16" s="6">
        <f>Calculations!T16</f>
        <v>8.1231839999999984</v>
      </c>
      <c r="J16" s="10">
        <f t="shared" si="3"/>
        <v>3.586558803402337E-3</v>
      </c>
      <c r="K16" s="6" t="str">
        <f>Calculations!U16</f>
        <v/>
      </c>
      <c r="L16" s="10" t="str">
        <f t="shared" si="4"/>
        <v/>
      </c>
      <c r="M16" s="6" t="str">
        <f>Calculations!V16</f>
        <v/>
      </c>
      <c r="N16" s="10" t="str">
        <f t="shared" si="5"/>
        <v/>
      </c>
      <c r="O16" s="6" t="str">
        <f>Calculations!W16</f>
        <v/>
      </c>
      <c r="P16" s="10" t="str">
        <f t="shared" si="6"/>
        <v/>
      </c>
      <c r="Q16" s="6" t="str">
        <f>Calculations!X16</f>
        <v/>
      </c>
      <c r="R16" s="10" t="str">
        <f t="shared" si="7"/>
        <v/>
      </c>
      <c r="S16" s="6" t="str">
        <f>Calculations!Y16</f>
        <v/>
      </c>
      <c r="T16" s="10" t="str">
        <f t="shared" si="8"/>
        <v/>
      </c>
      <c r="U16" s="6" t="str">
        <f>Calculations!Z16</f>
        <v/>
      </c>
      <c r="V16" s="10" t="str">
        <f t="shared" si="9"/>
        <v/>
      </c>
      <c r="W16" s="6" t="str">
        <f>Calculations!AA16</f>
        <v/>
      </c>
      <c r="X16" s="10" t="str">
        <f t="shared" si="10"/>
        <v/>
      </c>
      <c r="Y16" s="6" t="str">
        <f>Calculations!AB16</f>
        <v/>
      </c>
      <c r="Z16" s="10" t="str">
        <f t="shared" si="11"/>
        <v/>
      </c>
    </row>
    <row r="17" spans="1:26" x14ac:dyDescent="0.25">
      <c r="A17" s="2" t="str">
        <f>'Gene Table'!D16</f>
        <v>PTEN</v>
      </c>
      <c r="B17" s="3" t="s">
        <v>18</v>
      </c>
      <c r="C17" s="6">
        <f>Calculations!Q17</f>
        <v>17.234197999999999</v>
      </c>
      <c r="D17" s="7">
        <f t="shared" si="0"/>
        <v>6.4861867811164815E-6</v>
      </c>
      <c r="E17" s="6">
        <f>Calculations!R17</f>
        <v>7.9292680000000004</v>
      </c>
      <c r="F17" s="7">
        <f t="shared" si="1"/>
        <v>4.1025368278804503E-3</v>
      </c>
      <c r="G17" s="6">
        <f>Calculations!S17</f>
        <v>8.7898449999999961</v>
      </c>
      <c r="H17" s="10">
        <f t="shared" si="2"/>
        <v>2.259399341074365E-3</v>
      </c>
      <c r="I17" s="6">
        <f>Calculations!T17</f>
        <v>7.1154329999999995</v>
      </c>
      <c r="J17" s="10">
        <f t="shared" si="3"/>
        <v>7.2117594926657562E-3</v>
      </c>
      <c r="K17" s="6" t="str">
        <f>Calculations!U17</f>
        <v/>
      </c>
      <c r="L17" s="10" t="str">
        <f t="shared" si="4"/>
        <v/>
      </c>
      <c r="M17" s="6" t="str">
        <f>Calculations!V17</f>
        <v/>
      </c>
      <c r="N17" s="10" t="str">
        <f t="shared" si="5"/>
        <v/>
      </c>
      <c r="O17" s="6" t="str">
        <f>Calculations!W17</f>
        <v/>
      </c>
      <c r="P17" s="10" t="str">
        <f t="shared" si="6"/>
        <v/>
      </c>
      <c r="Q17" s="6" t="str">
        <f>Calculations!X17</f>
        <v/>
      </c>
      <c r="R17" s="10" t="str">
        <f t="shared" si="7"/>
        <v/>
      </c>
      <c r="S17" s="6" t="str">
        <f>Calculations!Y17</f>
        <v/>
      </c>
      <c r="T17" s="10" t="str">
        <f t="shared" si="8"/>
        <v/>
      </c>
      <c r="U17" s="6" t="str">
        <f>Calculations!Z17</f>
        <v/>
      </c>
      <c r="V17" s="10" t="str">
        <f t="shared" si="9"/>
        <v/>
      </c>
      <c r="W17" s="6" t="str">
        <f>Calculations!AA17</f>
        <v/>
      </c>
      <c r="X17" s="10" t="str">
        <f t="shared" si="10"/>
        <v/>
      </c>
      <c r="Y17" s="6" t="str">
        <f>Calculations!AB17</f>
        <v/>
      </c>
      <c r="Z17" s="10" t="str">
        <f t="shared" si="11"/>
        <v/>
      </c>
    </row>
    <row r="18" spans="1:26" x14ac:dyDescent="0.25">
      <c r="A18" s="2" t="str">
        <f>'Gene Table'!D17</f>
        <v>PTGS2</v>
      </c>
      <c r="B18" s="3" t="s">
        <v>19</v>
      </c>
      <c r="C18" s="6">
        <f>Calculations!Q18</f>
        <v>6.9164829999999995</v>
      </c>
      <c r="D18" s="7">
        <f t="shared" si="0"/>
        <v>8.2781092273975718E-3</v>
      </c>
      <c r="E18" s="6">
        <f>Calculations!R18</f>
        <v>6.4396880000000003</v>
      </c>
      <c r="F18" s="7">
        <f t="shared" si="1"/>
        <v>1.1520219375475135E-2</v>
      </c>
      <c r="G18" s="6">
        <f>Calculations!S18</f>
        <v>6.0404809999999998</v>
      </c>
      <c r="H18" s="10">
        <f t="shared" si="2"/>
        <v>1.5192667415874026E-2</v>
      </c>
      <c r="I18" s="6">
        <f>Calculations!T18</f>
        <v>5.8456220000000023</v>
      </c>
      <c r="J18" s="10">
        <f t="shared" si="3"/>
        <v>1.7389713809851541E-2</v>
      </c>
      <c r="K18" s="6" t="str">
        <f>Calculations!U18</f>
        <v/>
      </c>
      <c r="L18" s="10" t="str">
        <f t="shared" si="4"/>
        <v/>
      </c>
      <c r="M18" s="6" t="str">
        <f>Calculations!V18</f>
        <v/>
      </c>
      <c r="N18" s="10" t="str">
        <f t="shared" si="5"/>
        <v/>
      </c>
      <c r="O18" s="6" t="str">
        <f>Calculations!W18</f>
        <v/>
      </c>
      <c r="P18" s="10" t="str">
        <f t="shared" si="6"/>
        <v/>
      </c>
      <c r="Q18" s="6" t="str">
        <f>Calculations!X18</f>
        <v/>
      </c>
      <c r="R18" s="10" t="str">
        <f t="shared" si="7"/>
        <v/>
      </c>
      <c r="S18" s="6" t="str">
        <f>Calculations!Y18</f>
        <v/>
      </c>
      <c r="T18" s="10" t="str">
        <f t="shared" si="8"/>
        <v/>
      </c>
      <c r="U18" s="6" t="str">
        <f>Calculations!Z18</f>
        <v/>
      </c>
      <c r="V18" s="10" t="str">
        <f t="shared" si="9"/>
        <v/>
      </c>
      <c r="W18" s="6" t="str">
        <f>Calculations!AA18</f>
        <v/>
      </c>
      <c r="X18" s="10" t="str">
        <f t="shared" si="10"/>
        <v/>
      </c>
      <c r="Y18" s="6" t="str">
        <f>Calculations!AB18</f>
        <v/>
      </c>
      <c r="Z18" s="10" t="str">
        <f t="shared" si="11"/>
        <v/>
      </c>
    </row>
    <row r="19" spans="1:26" x14ac:dyDescent="0.25">
      <c r="A19" s="2" t="str">
        <f>'Gene Table'!D18</f>
        <v>PYCARD</v>
      </c>
      <c r="B19" s="3" t="s">
        <v>20</v>
      </c>
      <c r="C19" s="6">
        <f>Calculations!Q19</f>
        <v>17.460934000000002</v>
      </c>
      <c r="D19" s="7">
        <f t="shared" si="0"/>
        <v>5.5428753697251634E-6</v>
      </c>
      <c r="E19" s="6">
        <f>Calculations!R19</f>
        <v>10.124749999999999</v>
      </c>
      <c r="F19" s="7">
        <f t="shared" si="1"/>
        <v>8.9566695475125737E-4</v>
      </c>
      <c r="G19" s="6">
        <f>Calculations!S19</f>
        <v>5.5900770000000009</v>
      </c>
      <c r="H19" s="10">
        <f t="shared" si="2"/>
        <v>2.0759607826989605E-2</v>
      </c>
      <c r="I19" s="6">
        <f>Calculations!T19</f>
        <v>5.3176880000000004</v>
      </c>
      <c r="J19" s="10">
        <f t="shared" si="3"/>
        <v>2.5073583323500723E-2</v>
      </c>
      <c r="K19" s="6" t="str">
        <f>Calculations!U19</f>
        <v/>
      </c>
      <c r="L19" s="10" t="str">
        <f t="shared" si="4"/>
        <v/>
      </c>
      <c r="M19" s="6" t="str">
        <f>Calculations!V19</f>
        <v/>
      </c>
      <c r="N19" s="10" t="str">
        <f t="shared" si="5"/>
        <v/>
      </c>
      <c r="O19" s="6" t="str">
        <f>Calculations!W19</f>
        <v/>
      </c>
      <c r="P19" s="10" t="str">
        <f t="shared" si="6"/>
        <v/>
      </c>
      <c r="Q19" s="6" t="str">
        <f>Calculations!X19</f>
        <v/>
      </c>
      <c r="R19" s="10" t="str">
        <f t="shared" si="7"/>
        <v/>
      </c>
      <c r="S19" s="6" t="str">
        <f>Calculations!Y19</f>
        <v/>
      </c>
      <c r="T19" s="10" t="str">
        <f t="shared" si="8"/>
        <v/>
      </c>
      <c r="U19" s="6" t="str">
        <f>Calculations!Z19</f>
        <v/>
      </c>
      <c r="V19" s="10" t="str">
        <f t="shared" si="9"/>
        <v/>
      </c>
      <c r="W19" s="6" t="str">
        <f>Calculations!AA19</f>
        <v/>
      </c>
      <c r="X19" s="10" t="str">
        <f t="shared" si="10"/>
        <v/>
      </c>
      <c r="Y19" s="6" t="str">
        <f>Calculations!AB19</f>
        <v/>
      </c>
      <c r="Z19" s="10" t="str">
        <f t="shared" si="11"/>
        <v/>
      </c>
    </row>
    <row r="20" spans="1:26" x14ac:dyDescent="0.25">
      <c r="A20" s="2" t="str">
        <f>'Gene Table'!D19</f>
        <v>RASSF1</v>
      </c>
      <c r="B20" s="3" t="s">
        <v>21</v>
      </c>
      <c r="C20" s="6">
        <f>Calculations!Q20</f>
        <v>3.8771050000000002</v>
      </c>
      <c r="D20" s="7">
        <f t="shared" si="0"/>
        <v>6.8057360032694122E-2</v>
      </c>
      <c r="E20" s="6">
        <f>Calculations!R20</f>
        <v>3.2335969999999996</v>
      </c>
      <c r="F20" s="7">
        <f t="shared" si="1"/>
        <v>0.10631396342384966</v>
      </c>
      <c r="G20" s="6">
        <f>Calculations!S20</f>
        <v>3.3496280000000027</v>
      </c>
      <c r="H20" s="10">
        <f t="shared" si="2"/>
        <v>9.8098303697539246E-2</v>
      </c>
      <c r="I20" s="6">
        <f>Calculations!T20</f>
        <v>3.9295770000000019</v>
      </c>
      <c r="J20" s="10">
        <f t="shared" si="3"/>
        <v>6.5626531687468057E-2</v>
      </c>
      <c r="K20" s="6" t="str">
        <f>Calculations!U20</f>
        <v/>
      </c>
      <c r="L20" s="10" t="str">
        <f t="shared" si="4"/>
        <v/>
      </c>
      <c r="M20" s="6" t="str">
        <f>Calculations!V20</f>
        <v/>
      </c>
      <c r="N20" s="10" t="str">
        <f t="shared" si="5"/>
        <v/>
      </c>
      <c r="O20" s="6" t="str">
        <f>Calculations!W20</f>
        <v/>
      </c>
      <c r="P20" s="10" t="str">
        <f t="shared" si="6"/>
        <v/>
      </c>
      <c r="Q20" s="6" t="str">
        <f>Calculations!X20</f>
        <v/>
      </c>
      <c r="R20" s="10" t="str">
        <f t="shared" si="7"/>
        <v/>
      </c>
      <c r="S20" s="6" t="str">
        <f>Calculations!Y20</f>
        <v/>
      </c>
      <c r="T20" s="10" t="str">
        <f t="shared" si="8"/>
        <v/>
      </c>
      <c r="U20" s="6" t="str">
        <f>Calculations!Z20</f>
        <v/>
      </c>
      <c r="V20" s="10" t="str">
        <f t="shared" si="9"/>
        <v/>
      </c>
      <c r="W20" s="6" t="str">
        <f>Calculations!AA20</f>
        <v/>
      </c>
      <c r="X20" s="10" t="str">
        <f t="shared" si="10"/>
        <v/>
      </c>
      <c r="Y20" s="6" t="str">
        <f>Calculations!AB20</f>
        <v/>
      </c>
      <c r="Z20" s="10" t="str">
        <f t="shared" si="11"/>
        <v/>
      </c>
    </row>
    <row r="21" spans="1:26" x14ac:dyDescent="0.25">
      <c r="A21" s="2" t="str">
        <f>'Gene Table'!D20</f>
        <v>SFN</v>
      </c>
      <c r="B21" s="3" t="s">
        <v>22</v>
      </c>
      <c r="C21" s="6">
        <f>Calculations!Q21</f>
        <v>18.024353000000001</v>
      </c>
      <c r="D21" s="7">
        <f t="shared" si="0"/>
        <v>3.7508447999493301E-6</v>
      </c>
      <c r="E21" s="6">
        <f>Calculations!R21</f>
        <v>7.5408280000000012</v>
      </c>
      <c r="F21" s="7">
        <f t="shared" si="1"/>
        <v>5.3701272875522447E-3</v>
      </c>
      <c r="G21" s="6">
        <f>Calculations!S21</f>
        <v>6.1827159999999992</v>
      </c>
      <c r="H21" s="10">
        <f t="shared" si="2"/>
        <v>1.3766293651227099E-2</v>
      </c>
      <c r="I21" s="6">
        <f>Calculations!T21</f>
        <v>5.5526379999999982</v>
      </c>
      <c r="J21" s="10">
        <f t="shared" si="3"/>
        <v>2.1305386000248314E-2</v>
      </c>
      <c r="K21" s="6" t="str">
        <f>Calculations!U21</f>
        <v/>
      </c>
      <c r="L21" s="10" t="str">
        <f t="shared" si="4"/>
        <v/>
      </c>
      <c r="M21" s="6" t="str">
        <f>Calculations!V21</f>
        <v/>
      </c>
      <c r="N21" s="10" t="str">
        <f t="shared" si="5"/>
        <v/>
      </c>
      <c r="O21" s="6" t="str">
        <f>Calculations!W21</f>
        <v/>
      </c>
      <c r="P21" s="10" t="str">
        <f t="shared" si="6"/>
        <v/>
      </c>
      <c r="Q21" s="6" t="str">
        <f>Calculations!X21</f>
        <v/>
      </c>
      <c r="R21" s="10" t="str">
        <f t="shared" si="7"/>
        <v/>
      </c>
      <c r="S21" s="6" t="str">
        <f>Calculations!Y21</f>
        <v/>
      </c>
      <c r="T21" s="10" t="str">
        <f t="shared" si="8"/>
        <v/>
      </c>
      <c r="U21" s="6" t="str">
        <f>Calculations!Z21</f>
        <v/>
      </c>
      <c r="V21" s="10" t="str">
        <f t="shared" si="9"/>
        <v/>
      </c>
      <c r="W21" s="6" t="str">
        <f>Calculations!AA21</f>
        <v/>
      </c>
      <c r="X21" s="10" t="str">
        <f t="shared" si="10"/>
        <v/>
      </c>
      <c r="Y21" s="6" t="str">
        <f>Calculations!AB21</f>
        <v/>
      </c>
      <c r="Z21" s="10" t="str">
        <f t="shared" si="11"/>
        <v/>
      </c>
    </row>
    <row r="22" spans="1:26" x14ac:dyDescent="0.25">
      <c r="A22" s="2" t="str">
        <f>'Gene Table'!D21</f>
        <v>SLIT2</v>
      </c>
      <c r="B22" s="3" t="s">
        <v>23</v>
      </c>
      <c r="C22" s="6">
        <f>Calculations!Q22</f>
        <v>4.6885280000000016</v>
      </c>
      <c r="D22" s="7">
        <f t="shared" si="0"/>
        <v>3.8780413590566956E-2</v>
      </c>
      <c r="E22" s="6">
        <f>Calculations!R22</f>
        <v>4.5579590000000003</v>
      </c>
      <c r="F22" s="7">
        <f t="shared" si="1"/>
        <v>4.2453902873937237E-2</v>
      </c>
      <c r="G22" s="6">
        <f>Calculations!S22</f>
        <v>3.7178010000000015</v>
      </c>
      <c r="H22" s="10">
        <f t="shared" si="2"/>
        <v>7.6002938039165857E-2</v>
      </c>
      <c r="I22" s="6">
        <f>Calculations!T22</f>
        <v>4.1313040000000001</v>
      </c>
      <c r="J22" s="10">
        <f t="shared" si="3"/>
        <v>5.7062865257713695E-2</v>
      </c>
      <c r="K22" s="6" t="str">
        <f>Calculations!U22</f>
        <v/>
      </c>
      <c r="L22" s="10" t="str">
        <f t="shared" si="4"/>
        <v/>
      </c>
      <c r="M22" s="6" t="str">
        <f>Calculations!V22</f>
        <v/>
      </c>
      <c r="N22" s="10" t="str">
        <f t="shared" si="5"/>
        <v/>
      </c>
      <c r="O22" s="6" t="str">
        <f>Calculations!W22</f>
        <v/>
      </c>
      <c r="P22" s="10" t="str">
        <f t="shared" si="6"/>
        <v/>
      </c>
      <c r="Q22" s="6" t="str">
        <f>Calculations!X22</f>
        <v/>
      </c>
      <c r="R22" s="10" t="str">
        <f t="shared" si="7"/>
        <v/>
      </c>
      <c r="S22" s="6" t="str">
        <f>Calculations!Y22</f>
        <v/>
      </c>
      <c r="T22" s="10" t="str">
        <f t="shared" si="8"/>
        <v/>
      </c>
      <c r="U22" s="6" t="str">
        <f>Calculations!Z22</f>
        <v/>
      </c>
      <c r="V22" s="10" t="str">
        <f t="shared" si="9"/>
        <v/>
      </c>
      <c r="W22" s="6" t="str">
        <f>Calculations!AA22</f>
        <v/>
      </c>
      <c r="X22" s="10" t="str">
        <f t="shared" si="10"/>
        <v/>
      </c>
      <c r="Y22" s="6" t="str">
        <f>Calculations!AB22</f>
        <v/>
      </c>
      <c r="Z22" s="10" t="str">
        <f t="shared" si="11"/>
        <v/>
      </c>
    </row>
    <row r="23" spans="1:26" x14ac:dyDescent="0.25">
      <c r="A23" s="2" t="str">
        <f>'Gene Table'!D22</f>
        <v>THBS1</v>
      </c>
      <c r="B23" s="3" t="s">
        <v>24</v>
      </c>
      <c r="C23" s="6">
        <f>Calculations!Q23</f>
        <v>8.478783</v>
      </c>
      <c r="D23" s="7">
        <f t="shared" si="0"/>
        <v>2.8030573941705992E-3</v>
      </c>
      <c r="E23" s="6">
        <f>Calculations!R23</f>
        <v>6.6828499999999984</v>
      </c>
      <c r="F23" s="7">
        <f t="shared" si="1"/>
        <v>9.7333355016377982E-3</v>
      </c>
      <c r="G23" s="6">
        <f>Calculations!S23</f>
        <v>6.8558629999999994</v>
      </c>
      <c r="H23" s="10">
        <f t="shared" si="2"/>
        <v>8.6333548319961796E-3</v>
      </c>
      <c r="I23" s="6">
        <f>Calculations!T23</f>
        <v>5.4479750000000031</v>
      </c>
      <c r="J23" s="10">
        <f t="shared" si="3"/>
        <v>2.2908471301199187E-2</v>
      </c>
      <c r="K23" s="6" t="str">
        <f>Calculations!U23</f>
        <v/>
      </c>
      <c r="L23" s="10" t="str">
        <f t="shared" si="4"/>
        <v/>
      </c>
      <c r="M23" s="6" t="str">
        <f>Calculations!V23</f>
        <v/>
      </c>
      <c r="N23" s="10" t="str">
        <f t="shared" si="5"/>
        <v/>
      </c>
      <c r="O23" s="6" t="str">
        <f>Calculations!W23</f>
        <v/>
      </c>
      <c r="P23" s="10" t="str">
        <f t="shared" si="6"/>
        <v/>
      </c>
      <c r="Q23" s="6" t="str">
        <f>Calculations!X23</f>
        <v/>
      </c>
      <c r="R23" s="10" t="str">
        <f t="shared" si="7"/>
        <v/>
      </c>
      <c r="S23" s="6" t="str">
        <f>Calculations!Y23</f>
        <v/>
      </c>
      <c r="T23" s="10" t="str">
        <f t="shared" si="8"/>
        <v/>
      </c>
      <c r="U23" s="6" t="str">
        <f>Calculations!Z23</f>
        <v/>
      </c>
      <c r="V23" s="10" t="str">
        <f t="shared" si="9"/>
        <v/>
      </c>
      <c r="W23" s="6" t="str">
        <f>Calculations!AA23</f>
        <v/>
      </c>
      <c r="X23" s="10" t="str">
        <f t="shared" si="10"/>
        <v/>
      </c>
      <c r="Y23" s="6" t="str">
        <f>Calculations!AB23</f>
        <v/>
      </c>
      <c r="Z23" s="10" t="str">
        <f t="shared" si="11"/>
        <v/>
      </c>
    </row>
    <row r="24" spans="1:26" x14ac:dyDescent="0.25">
      <c r="A24" s="2" t="str">
        <f>'Gene Table'!D23</f>
        <v>TNFRSF10C</v>
      </c>
      <c r="B24" s="3" t="s">
        <v>25</v>
      </c>
      <c r="C24" s="6">
        <f>Calculations!Q24</f>
        <v>17.21951</v>
      </c>
      <c r="D24" s="7">
        <f t="shared" si="0"/>
        <v>6.5525595928017393E-6</v>
      </c>
      <c r="E24" s="6">
        <f>Calculations!R24</f>
        <v>8.0137639999999983</v>
      </c>
      <c r="F24" s="7">
        <f t="shared" si="1"/>
        <v>3.8691597194507408E-3</v>
      </c>
      <c r="G24" s="6">
        <f>Calculations!S24</f>
        <v>5.5687999999999995</v>
      </c>
      <c r="H24" s="10">
        <f t="shared" si="2"/>
        <v>2.1068041256636187E-2</v>
      </c>
      <c r="I24" s="6">
        <f>Calculations!T24</f>
        <v>5.3079270000000029</v>
      </c>
      <c r="J24" s="10">
        <f t="shared" si="3"/>
        <v>2.5243801597887475E-2</v>
      </c>
      <c r="K24" s="6" t="str">
        <f>Calculations!U24</f>
        <v/>
      </c>
      <c r="L24" s="10" t="str">
        <f t="shared" si="4"/>
        <v/>
      </c>
      <c r="M24" s="6" t="str">
        <f>Calculations!V24</f>
        <v/>
      </c>
      <c r="N24" s="10" t="str">
        <f t="shared" si="5"/>
        <v/>
      </c>
      <c r="O24" s="6" t="str">
        <f>Calculations!W24</f>
        <v/>
      </c>
      <c r="P24" s="10" t="str">
        <f t="shared" si="6"/>
        <v/>
      </c>
      <c r="Q24" s="6" t="str">
        <f>Calculations!X24</f>
        <v/>
      </c>
      <c r="R24" s="10" t="str">
        <f t="shared" si="7"/>
        <v/>
      </c>
      <c r="S24" s="6" t="str">
        <f>Calculations!Y24</f>
        <v/>
      </c>
      <c r="T24" s="10" t="str">
        <f t="shared" si="8"/>
        <v/>
      </c>
      <c r="U24" s="6" t="str">
        <f>Calculations!Z24</f>
        <v/>
      </c>
      <c r="V24" s="10" t="str">
        <f t="shared" si="9"/>
        <v/>
      </c>
      <c r="W24" s="6" t="str">
        <f>Calculations!AA24</f>
        <v/>
      </c>
      <c r="X24" s="10" t="str">
        <f t="shared" si="10"/>
        <v/>
      </c>
      <c r="Y24" s="6" t="str">
        <f>Calculations!AB24</f>
        <v/>
      </c>
      <c r="Z24" s="10" t="str">
        <f t="shared" si="11"/>
        <v/>
      </c>
    </row>
    <row r="25" spans="1:26" x14ac:dyDescent="0.25">
      <c r="A25" s="2" t="str">
        <f>'Gene Table'!D24</f>
        <v>TP73</v>
      </c>
      <c r="B25" s="3" t="s">
        <v>26</v>
      </c>
      <c r="C25" s="6">
        <f>Calculations!Q25</f>
        <v>6.9827519999999978</v>
      </c>
      <c r="D25" s="7">
        <f t="shared" si="0"/>
        <v>7.9064621410138997E-3</v>
      </c>
      <c r="E25" s="6">
        <f>Calculations!R25</f>
        <v>6.7338559999999994</v>
      </c>
      <c r="F25" s="7">
        <f t="shared" si="1"/>
        <v>9.3952287280054878E-3</v>
      </c>
      <c r="G25" s="6">
        <f>Calculations!S25</f>
        <v>6.7160949999999993</v>
      </c>
      <c r="H25" s="10">
        <f t="shared" si="2"/>
        <v>9.5116081704658823E-3</v>
      </c>
      <c r="I25" s="6">
        <f>Calculations!T25</f>
        <v>7.0444579999999988</v>
      </c>
      <c r="J25" s="10">
        <f t="shared" si="3"/>
        <v>7.5754221385886927E-3</v>
      </c>
      <c r="K25" s="6" t="str">
        <f>Calculations!U25</f>
        <v/>
      </c>
      <c r="L25" s="10" t="str">
        <f t="shared" si="4"/>
        <v/>
      </c>
      <c r="M25" s="6" t="str">
        <f>Calculations!V25</f>
        <v/>
      </c>
      <c r="N25" s="10" t="str">
        <f t="shared" si="5"/>
        <v/>
      </c>
      <c r="O25" s="6" t="str">
        <f>Calculations!W25</f>
        <v/>
      </c>
      <c r="P25" s="10" t="str">
        <f t="shared" si="6"/>
        <v/>
      </c>
      <c r="Q25" s="6" t="str">
        <f>Calculations!X25</f>
        <v/>
      </c>
      <c r="R25" s="10" t="str">
        <f t="shared" si="7"/>
        <v/>
      </c>
      <c r="S25" s="6" t="str">
        <f>Calculations!Y25</f>
        <v/>
      </c>
      <c r="T25" s="10" t="str">
        <f t="shared" si="8"/>
        <v/>
      </c>
      <c r="U25" s="6" t="str">
        <f>Calculations!Z25</f>
        <v/>
      </c>
      <c r="V25" s="10" t="str">
        <f t="shared" si="9"/>
        <v/>
      </c>
      <c r="W25" s="6" t="str">
        <f>Calculations!AA25</f>
        <v/>
      </c>
      <c r="X25" s="10" t="str">
        <f t="shared" si="10"/>
        <v/>
      </c>
      <c r="Y25" s="6" t="str">
        <f>Calculations!AB25</f>
        <v/>
      </c>
      <c r="Z25" s="10" t="str">
        <f t="shared" si="11"/>
        <v/>
      </c>
    </row>
    <row r="26" spans="1:26" x14ac:dyDescent="0.25">
      <c r="A26" s="2" t="str">
        <f>'Gene Table'!D25</f>
        <v>SEC</v>
      </c>
      <c r="B26" s="3" t="s">
        <v>27</v>
      </c>
      <c r="C26" s="6">
        <f>Calculations!Q26</f>
        <v>17.429459999999999</v>
      </c>
      <c r="D26" s="7">
        <f t="shared" si="0"/>
        <v>5.665128063315591E-6</v>
      </c>
      <c r="E26" s="6">
        <f>Calculations!R26</f>
        <v>6.8481310000000022</v>
      </c>
      <c r="F26" s="7">
        <f t="shared" si="1"/>
        <v>8.6797487658508837E-3</v>
      </c>
      <c r="G26" s="6">
        <f>Calculations!S26</f>
        <v>4.4735900000000015</v>
      </c>
      <c r="H26" s="10">
        <f t="shared" si="2"/>
        <v>4.5010643476387398E-2</v>
      </c>
      <c r="I26" s="6">
        <f>Calculations!T26</f>
        <v>4.4497619999999998</v>
      </c>
      <c r="J26" s="10">
        <f t="shared" si="3"/>
        <v>4.5760226395771882E-2</v>
      </c>
      <c r="K26" s="6" t="str">
        <f>Calculations!U26</f>
        <v/>
      </c>
      <c r="L26" s="10" t="str">
        <f t="shared" si="4"/>
        <v/>
      </c>
      <c r="M26" s="6" t="str">
        <f>Calculations!V26</f>
        <v/>
      </c>
      <c r="N26" s="10" t="str">
        <f t="shared" si="5"/>
        <v/>
      </c>
      <c r="O26" s="6" t="str">
        <f>Calculations!W26</f>
        <v/>
      </c>
      <c r="P26" s="10" t="str">
        <f t="shared" si="6"/>
        <v/>
      </c>
      <c r="Q26" s="6" t="str">
        <f>Calculations!X26</f>
        <v/>
      </c>
      <c r="R26" s="10" t="str">
        <f t="shared" si="7"/>
        <v/>
      </c>
      <c r="S26" s="6" t="str">
        <f>Calculations!Y26</f>
        <v/>
      </c>
      <c r="T26" s="10" t="str">
        <f t="shared" si="8"/>
        <v/>
      </c>
      <c r="U26" s="6" t="str">
        <f>Calculations!Z26</f>
        <v/>
      </c>
      <c r="V26" s="10" t="str">
        <f t="shared" si="9"/>
        <v/>
      </c>
      <c r="W26" s="6" t="str">
        <f>Calculations!AA26</f>
        <v/>
      </c>
      <c r="X26" s="10" t="str">
        <f t="shared" si="10"/>
        <v/>
      </c>
      <c r="Y26" s="6" t="str">
        <f>Calculations!AB26</f>
        <v/>
      </c>
      <c r="Z26" s="10" t="str">
        <f t="shared" si="11"/>
        <v/>
      </c>
    </row>
    <row r="27" spans="1:26" x14ac:dyDescent="0.25">
      <c r="A27" s="2" t="str">
        <f>'Gene Table'!D26</f>
        <v>DEC</v>
      </c>
      <c r="B27" s="3" t="s">
        <v>28</v>
      </c>
      <c r="C27" s="6">
        <f>Calculations!Q27</f>
        <v>8.5843240000000023</v>
      </c>
      <c r="D27" s="7">
        <f t="shared" si="0"/>
        <v>2.6053194607432474E-3</v>
      </c>
      <c r="E27" s="6">
        <f>Calculations!R27</f>
        <v>6.9431359999999991</v>
      </c>
      <c r="F27" s="7">
        <f t="shared" si="1"/>
        <v>8.1265797195420823E-3</v>
      </c>
      <c r="G27" s="6">
        <f>Calculations!S27</f>
        <v>5.770509999999998</v>
      </c>
      <c r="H27" s="10">
        <f t="shared" si="2"/>
        <v>1.8319069053341373E-2</v>
      </c>
      <c r="I27" s="6">
        <f>Calculations!T27</f>
        <v>6.3350260000000027</v>
      </c>
      <c r="J27" s="10">
        <f t="shared" si="3"/>
        <v>1.2387028895636079E-2</v>
      </c>
      <c r="K27" s="6" t="str">
        <f>Calculations!U27</f>
        <v/>
      </c>
      <c r="L27" s="10" t="str">
        <f t="shared" si="4"/>
        <v/>
      </c>
      <c r="M27" s="6" t="str">
        <f>Calculations!V27</f>
        <v/>
      </c>
      <c r="N27" s="10" t="str">
        <f t="shared" si="5"/>
        <v/>
      </c>
      <c r="O27" s="6" t="str">
        <f>Calculations!W27</f>
        <v/>
      </c>
      <c r="P27" s="10" t="str">
        <f t="shared" si="6"/>
        <v/>
      </c>
      <c r="Q27" s="6" t="str">
        <f>Calculations!X27</f>
        <v/>
      </c>
      <c r="R27" s="10" t="str">
        <f t="shared" si="7"/>
        <v/>
      </c>
      <c r="S27" s="6" t="str">
        <f>Calculations!Y27</f>
        <v/>
      </c>
      <c r="T27" s="10" t="str">
        <f t="shared" si="8"/>
        <v/>
      </c>
      <c r="U27" s="6" t="str">
        <f>Calculations!Z27</f>
        <v/>
      </c>
      <c r="V27" s="10" t="str">
        <f t="shared" si="9"/>
        <v/>
      </c>
      <c r="W27" s="6" t="str">
        <f>Calculations!AA27</f>
        <v/>
      </c>
      <c r="X27" s="10" t="str">
        <f t="shared" si="10"/>
        <v/>
      </c>
      <c r="Y27" s="6" t="str">
        <f>Calculations!AB27</f>
        <v/>
      </c>
      <c r="Z27" s="10" t="str">
        <f t="shared" si="11"/>
        <v/>
      </c>
    </row>
  </sheetData>
  <mergeCells count="15">
    <mergeCell ref="A1:A3"/>
    <mergeCell ref="B1:B3"/>
    <mergeCell ref="O2:P2"/>
    <mergeCell ref="Q2:R2"/>
    <mergeCell ref="C2:D2"/>
    <mergeCell ref="M2:N2"/>
    <mergeCell ref="Y2:Z2"/>
    <mergeCell ref="C1:Z1"/>
    <mergeCell ref="W2:X2"/>
    <mergeCell ref="S2:T2"/>
    <mergeCell ref="U2:V2"/>
    <mergeCell ref="E2:F2"/>
    <mergeCell ref="G2:H2"/>
    <mergeCell ref="I2:J2"/>
    <mergeCell ref="K2:L2"/>
  </mergeCells>
  <phoneticPr fontId="5" type="noConversion"/>
  <pageMargins left="0.75" right="0.75" top="1" bottom="1" header="0.5" footer="0.5"/>
  <pageSetup orientation="portrait" r:id="rId1"/>
  <headerFooter alignWithMargins="0"/>
  <ignoredErrors>
    <ignoredError sqref="K4 G4 Y4 W4 S4 I4 M4 O4 Q4 E4 U4 G7 H5:Z27 G5:G6 G8:G27 E5:E27"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W28"/>
  <sheetViews>
    <sheetView zoomScale="108" workbookViewId="0">
      <pane xSplit="2" ySplit="3" topLeftCell="C4" activePane="bottomRight" state="frozen"/>
      <selection pane="topRight" activeCell="D1" sqref="D1"/>
      <selection pane="bottomLeft" activeCell="A4" sqref="A4"/>
      <selection pane="bottomRight" sqref="A1:A3"/>
    </sheetView>
  </sheetViews>
  <sheetFormatPr defaultRowHeight="13.2" x14ac:dyDescent="0.25"/>
  <cols>
    <col min="1" max="1" width="12.77734375" customWidth="1"/>
    <col min="2" max="2" width="6.77734375" style="5" customWidth="1"/>
    <col min="42" max="42" width="9.21875" hidden="1" customWidth="1"/>
  </cols>
  <sheetData>
    <row r="1" spans="1:101" x14ac:dyDescent="0.25">
      <c r="A1" s="112" t="s">
        <v>0</v>
      </c>
      <c r="B1" s="123" t="s">
        <v>2</v>
      </c>
      <c r="C1" s="127" t="s">
        <v>3</v>
      </c>
      <c r="D1" s="127"/>
      <c r="E1" s="127"/>
      <c r="F1" s="127"/>
      <c r="G1" s="127"/>
      <c r="H1" s="127"/>
      <c r="I1" s="127"/>
      <c r="J1" s="127"/>
      <c r="K1" s="127"/>
      <c r="L1" s="127"/>
      <c r="M1" s="127"/>
      <c r="N1" s="127"/>
      <c r="O1" s="127"/>
      <c r="P1" s="127"/>
      <c r="Q1" s="127"/>
      <c r="R1" s="127"/>
      <c r="S1" s="127"/>
      <c r="T1" s="127"/>
      <c r="U1" s="127"/>
      <c r="V1" s="127"/>
      <c r="W1" s="127"/>
      <c r="X1" s="127"/>
      <c r="Y1" s="127"/>
      <c r="Z1" s="127"/>
      <c r="AA1" s="37"/>
      <c r="AB1" s="37"/>
      <c r="AC1" s="37"/>
      <c r="AD1" s="37"/>
      <c r="AE1" s="37"/>
      <c r="AF1" s="37"/>
      <c r="AG1" s="37"/>
      <c r="AH1" s="37"/>
      <c r="AI1" s="37"/>
      <c r="AJ1" s="37"/>
      <c r="AK1" s="37"/>
      <c r="AL1" s="37"/>
      <c r="AM1" s="14"/>
      <c r="AN1" s="14"/>
      <c r="AO1" s="14"/>
      <c r="AP1" s="14"/>
      <c r="AQ1" s="14"/>
      <c r="AR1" s="14"/>
      <c r="AS1" s="14"/>
      <c r="AT1" s="14"/>
      <c r="AU1" s="14"/>
    </row>
    <row r="2" spans="1:101" x14ac:dyDescent="0.25">
      <c r="A2" s="119"/>
      <c r="B2" s="124"/>
      <c r="C2" s="128">
        <v>1</v>
      </c>
      <c r="D2" s="128"/>
      <c r="E2" s="128">
        <v>2</v>
      </c>
      <c r="F2" s="128"/>
      <c r="G2" s="128">
        <v>3</v>
      </c>
      <c r="H2" s="128"/>
      <c r="I2" s="128">
        <v>4</v>
      </c>
      <c r="J2" s="128"/>
      <c r="K2" s="128">
        <v>5</v>
      </c>
      <c r="L2" s="128"/>
      <c r="M2" s="128">
        <v>6</v>
      </c>
      <c r="N2" s="128"/>
      <c r="O2" s="128">
        <v>7</v>
      </c>
      <c r="P2" s="128"/>
      <c r="Q2" s="128">
        <v>8</v>
      </c>
      <c r="R2" s="128"/>
      <c r="S2" s="128">
        <v>9</v>
      </c>
      <c r="T2" s="128"/>
      <c r="U2" s="128">
        <v>10</v>
      </c>
      <c r="V2" s="128"/>
      <c r="W2" s="128">
        <v>11</v>
      </c>
      <c r="X2" s="128"/>
      <c r="Y2" s="128">
        <v>12</v>
      </c>
      <c r="Z2" s="128"/>
      <c r="AA2" s="37"/>
      <c r="AB2" s="37"/>
      <c r="AC2" s="37"/>
      <c r="AD2" s="37"/>
      <c r="AE2" s="37"/>
      <c r="AF2" s="37"/>
      <c r="AG2" s="37"/>
      <c r="AH2" s="37"/>
      <c r="AI2" s="37"/>
      <c r="AJ2" s="37"/>
      <c r="AK2" s="37"/>
      <c r="AL2" s="37"/>
      <c r="AM2" s="14"/>
      <c r="AN2" s="14"/>
      <c r="AO2" s="14"/>
      <c r="AP2" s="14"/>
      <c r="AQ2" s="14"/>
      <c r="AR2" s="14"/>
      <c r="AS2" s="14"/>
      <c r="AT2" s="14"/>
      <c r="AU2" s="14"/>
    </row>
    <row r="3" spans="1:101" x14ac:dyDescent="0.25">
      <c r="A3" s="113"/>
      <c r="B3" s="120"/>
      <c r="C3" s="35" t="s">
        <v>116</v>
      </c>
      <c r="D3" s="35" t="s">
        <v>208</v>
      </c>
      <c r="E3" s="35" t="s">
        <v>116</v>
      </c>
      <c r="F3" s="35" t="s">
        <v>208</v>
      </c>
      <c r="G3" s="35" t="s">
        <v>116</v>
      </c>
      <c r="H3" s="35" t="s">
        <v>208</v>
      </c>
      <c r="I3" s="35" t="s">
        <v>116</v>
      </c>
      <c r="J3" s="35" t="s">
        <v>208</v>
      </c>
      <c r="K3" s="35" t="s">
        <v>116</v>
      </c>
      <c r="L3" s="35" t="s">
        <v>208</v>
      </c>
      <c r="M3" s="35" t="s">
        <v>116</v>
      </c>
      <c r="N3" s="35" t="s">
        <v>208</v>
      </c>
      <c r="O3" s="35" t="s">
        <v>116</v>
      </c>
      <c r="P3" s="35" t="s">
        <v>208</v>
      </c>
      <c r="Q3" s="35" t="s">
        <v>116</v>
      </c>
      <c r="R3" s="35" t="s">
        <v>208</v>
      </c>
      <c r="S3" s="35" t="s">
        <v>116</v>
      </c>
      <c r="T3" s="35" t="s">
        <v>208</v>
      </c>
      <c r="U3" s="35" t="s">
        <v>116</v>
      </c>
      <c r="V3" s="35" t="s">
        <v>208</v>
      </c>
      <c r="W3" s="35" t="s">
        <v>116</v>
      </c>
      <c r="X3" s="35" t="s">
        <v>208</v>
      </c>
      <c r="Y3" s="35" t="s">
        <v>116</v>
      </c>
      <c r="Z3" s="35" t="s">
        <v>208</v>
      </c>
      <c r="AA3" s="14"/>
      <c r="AB3" s="14"/>
      <c r="AC3" s="14"/>
      <c r="AD3" s="14"/>
      <c r="AE3" s="14"/>
      <c r="AF3" s="14"/>
      <c r="AG3" s="14"/>
      <c r="AH3" s="14"/>
      <c r="AI3" s="14"/>
      <c r="AJ3" s="14"/>
      <c r="AK3" s="14"/>
      <c r="AL3" s="14"/>
      <c r="AM3" s="14"/>
      <c r="AN3" s="14"/>
      <c r="AO3" s="14"/>
      <c r="AP3" s="14"/>
      <c r="AQ3" s="14"/>
      <c r="AR3" s="14"/>
      <c r="AS3" s="14"/>
      <c r="AT3" s="14"/>
      <c r="AU3" s="14"/>
      <c r="AV3" s="14"/>
      <c r="AW3" s="14"/>
      <c r="AX3" s="14"/>
      <c r="AY3" s="14"/>
      <c r="AZ3" s="14"/>
      <c r="BA3" s="14"/>
      <c r="BB3" s="14"/>
      <c r="BC3" s="14"/>
      <c r="BD3" s="14"/>
      <c r="BE3" s="14"/>
      <c r="BF3" s="14"/>
      <c r="BG3" s="14"/>
      <c r="BH3" s="14"/>
      <c r="BI3" s="14"/>
      <c r="BJ3" s="14"/>
      <c r="BK3" s="14"/>
      <c r="BL3" s="14"/>
      <c r="BM3" s="14"/>
      <c r="BN3" s="14"/>
      <c r="BO3" s="14"/>
      <c r="BP3" s="14"/>
      <c r="BQ3" s="14"/>
      <c r="BR3" s="14"/>
      <c r="BS3" s="14"/>
      <c r="BT3" s="14"/>
      <c r="BU3" s="14"/>
      <c r="BV3" s="14"/>
      <c r="BW3" s="14"/>
      <c r="BX3" s="14"/>
      <c r="BY3" s="14"/>
      <c r="BZ3" s="14"/>
      <c r="CA3" s="14"/>
      <c r="CB3" s="14"/>
      <c r="CC3" s="14"/>
      <c r="CD3" s="14"/>
      <c r="CE3" s="14"/>
      <c r="CF3" s="14"/>
      <c r="CG3" s="14"/>
      <c r="CH3" s="14"/>
      <c r="CI3" s="14"/>
      <c r="CJ3" s="14"/>
      <c r="CK3" s="14"/>
      <c r="CL3" s="14"/>
      <c r="CM3" s="14"/>
      <c r="CN3" s="14"/>
      <c r="CO3" s="14"/>
      <c r="CP3" s="14"/>
      <c r="CQ3" s="14"/>
      <c r="CR3" s="14"/>
      <c r="CS3" s="14"/>
      <c r="CT3" s="14"/>
      <c r="CU3" s="14"/>
      <c r="CV3" s="14"/>
      <c r="CW3" s="14"/>
    </row>
    <row r="4" spans="1:101" ht="12.75" customHeight="1" x14ac:dyDescent="0.25">
      <c r="A4" s="2" t="str">
        <f>'Gene Table'!D3</f>
        <v>ADAM23</v>
      </c>
      <c r="B4" s="3" t="s">
        <v>5</v>
      </c>
      <c r="C4" s="9">
        <f>IF(AND(Calculations!Q4&gt;=3,OR(Calculations!D4&lt;27, Calculations!D4="")), Calculations!CD4, "Failure")</f>
        <v>0.99999582905991946</v>
      </c>
      <c r="D4" s="9">
        <f>IF(AND(Calculations!Q4&gt;=3, OR(Calculations!D4&lt;27, Calculations!D4="")), Calculations!DD4, "Failure")</f>
        <v>4.1709400805389762E-6</v>
      </c>
      <c r="E4" s="9">
        <f>IF(AND(Calculations!R4&gt;=3, OR(Calculations!E4&lt;27, Calculations!E4="")), Calculations!CE4, "Failure")</f>
        <v>0.84618695970231839</v>
      </c>
      <c r="F4" s="9">
        <f>IF(AND(Calculations!R4&gt;=3, OR(Calculations!E4&lt;27, Calculations!E4="")), Calculations!DE4, "Failure")</f>
        <v>0.15381304029768161</v>
      </c>
      <c r="G4" s="9">
        <f>IF(AND(Calculations!S4&gt;=3, OR(Calculations!F4&lt;27, Calculations!F4="")), Calculations!CF4, "Failure")</f>
        <v>0.18999353313976733</v>
      </c>
      <c r="H4" s="9">
        <f>IF(AND(Calculations!S4&gt;=3, OR(Calculations!F4&lt;27, Calculations!F4="")), Calculations!DF4, "Failure")</f>
        <v>0.8100064668602327</v>
      </c>
      <c r="I4" s="9">
        <f>IF(AND(Calculations!T4&gt;=3, OR(Calculations!G4&lt;27, Calculations!G4="")), Calculations!CG4, "Failure")</f>
        <v>2.247136722293392E-2</v>
      </c>
      <c r="J4" s="9">
        <f>IF(AND(Calculations!T4&gt;=3, OR(Calculations!G4&lt;27, Calculations!G4="")), Calculations!DG4, "Failure")</f>
        <v>0.97752863277706603</v>
      </c>
      <c r="K4" s="9" t="str">
        <f>IF(AND(Calculations!U4&gt;=3, OR(Calculations!H4&lt;27, Calculations!H4="")), Calculations!CH4, "Failure")</f>
        <v/>
      </c>
      <c r="L4" s="9" t="str">
        <f>IF(AND(Calculations!U4&gt;=3, OR(Calculations!H4&lt;27, Calculations!H4="")), Calculations!DH4, "Failure")</f>
        <v/>
      </c>
      <c r="M4" s="9" t="str">
        <f>IF(AND(Calculations!V4&gt;=3, OR(Calculations!I4&lt;27, Calculations!I4="")), Calculations!CI4, "Failure")</f>
        <v/>
      </c>
      <c r="N4" s="9" t="str">
        <f>IF(AND(Calculations!V4&gt;=3, OR(Calculations!I4&lt;27, Calculations!I4="")), Calculations!DI4, "Failure")</f>
        <v/>
      </c>
      <c r="O4" s="9" t="str">
        <f>IF(AND(Calculations!W4&gt;=3, OR(Calculations!J4&lt;27, Calculations!J4="")), Calculations!CJ4, "Failure")</f>
        <v/>
      </c>
      <c r="P4" s="9" t="str">
        <f>IF(AND(Calculations!W4&gt;=3, OR(Calculations!J4&lt;27, Calculations!J4="")), Calculations!DJ4, "Failure")</f>
        <v/>
      </c>
      <c r="Q4" s="9" t="str">
        <f>IF(AND(Calculations!X4&gt;=3, OR(Calculations!K4&lt;27, Calculations!K4="")), Calculations!CK4, "Failure")</f>
        <v/>
      </c>
      <c r="R4" s="9" t="str">
        <f>IF(AND(Calculations!X4&gt;=3, OR(Calculations!K4&lt;27, Calculations!K4="")), Calculations!DK4, "Failure")</f>
        <v/>
      </c>
      <c r="S4" s="9" t="str">
        <f>IF(AND(Calculations!Y4&gt;=3, OR(Calculations!L4&lt;27, Calculations!L4="")), Calculations!CL4, "Failure")</f>
        <v/>
      </c>
      <c r="T4" s="9" t="str">
        <f>IF(AND(Calculations!Y4&gt;=3, OR(Calculations!L4&lt;27, Calculations!L4="")), Calculations!DL4, "Failure")</f>
        <v/>
      </c>
      <c r="U4" s="9" t="str">
        <f>IF(AND(Calculations!Z4&gt;=3, OR(Calculations!K4&lt;27, Calculations!K4="")), Calculations!CM4, "Failure")</f>
        <v/>
      </c>
      <c r="V4" s="9" t="str">
        <f>IF(AND(Calculations!Z4&gt;=3, OR(Calculations!K4&lt;27, Calculations!K4="")), Calculations!DM4, "Failure")</f>
        <v/>
      </c>
      <c r="W4" s="9" t="str">
        <f>IF(AND(Calculations!AA4&gt;=3, OR(Calculations!L4&lt;27, Calculations!L4="")), Calculations!CN4, "Failure")</f>
        <v/>
      </c>
      <c r="X4" s="9" t="str">
        <f>IF(AND(Calculations!AA4&gt;=3, OR(Calculations!L4&lt;27, Calculations!L4="")), Calculations!DN4, "Failure")</f>
        <v/>
      </c>
      <c r="Y4" s="9" t="str">
        <f>IF(AND(Calculations!AB4&gt;=3, OR(Calculations!M4&lt;27, Calculations!M4="")), Calculations!CO4, "Failure")</f>
        <v/>
      </c>
      <c r="Z4" s="9" t="str">
        <f>IF(AND(Calculations!AB4&gt;=3, OR(Calculations!M4&lt;27, Calculations!M4="")), Calculations!DO4, "Failure")</f>
        <v/>
      </c>
      <c r="AA4" s="14"/>
      <c r="AB4" s="14"/>
      <c r="AC4" s="14"/>
      <c r="AD4" s="14"/>
      <c r="AE4" s="14"/>
      <c r="AF4" s="14"/>
      <c r="AG4" s="14"/>
      <c r="AH4" s="14"/>
      <c r="AI4" s="14"/>
      <c r="AJ4" s="14"/>
      <c r="AK4" s="14"/>
      <c r="AL4" s="14"/>
      <c r="AM4" s="14"/>
      <c r="AN4" s="14"/>
      <c r="AO4" s="14"/>
      <c r="AP4" s="14"/>
      <c r="AQ4" s="14"/>
      <c r="AR4" s="14"/>
      <c r="AS4" s="14"/>
      <c r="AT4" s="14"/>
      <c r="AU4" s="14"/>
    </row>
    <row r="5" spans="1:101" x14ac:dyDescent="0.25">
      <c r="A5" s="2" t="str">
        <f>'Gene Table'!D4</f>
        <v>BRCA1</v>
      </c>
      <c r="B5" s="3" t="s">
        <v>6</v>
      </c>
      <c r="C5" s="9">
        <f>IF(AND(Calculations!Q5&gt;=3,OR(Calculations!D5&lt;27, Calculations!D5="")), Calculations!CD5, "Failure")</f>
        <v>0.99908959214986359</v>
      </c>
      <c r="D5" s="9">
        <f>IF(AND(Calculations!Q5&gt;=3, OR(Calculations!D5&lt;27, Calculations!D5="")), Calculations!DD5, "Failure")</f>
        <v>9.1040785013640768E-4</v>
      </c>
      <c r="E5" s="9">
        <f>IF(AND(Calculations!R5&gt;=3, OR(Calculations!E5&lt;27, Calculations!E5="")), Calculations!CE5, "Failure")</f>
        <v>0.82123467733433264</v>
      </c>
      <c r="F5" s="9">
        <f>IF(AND(Calculations!R5&gt;=3, OR(Calculations!E5&lt;27, Calculations!E5="")), Calculations!DE5, "Failure")</f>
        <v>0.17876532266566736</v>
      </c>
      <c r="G5" s="9">
        <f>IF(AND(Calculations!S5&gt;=3, OR(Calculations!F5&lt;27, Calculations!F5="")), Calculations!CF5, "Failure")</f>
        <v>0.25097788766502094</v>
      </c>
      <c r="H5" s="9">
        <f>IF(AND(Calculations!S5&gt;=3, OR(Calculations!F5&lt;27, Calculations!F5="")), Calculations!DF5, "Failure")</f>
        <v>0.74902211233497906</v>
      </c>
      <c r="I5" s="9">
        <f>IF(AND(Calculations!T5&gt;=3, OR(Calculations!G5&lt;27, Calculations!G5="")), Calculations!CG5, "Failure")</f>
        <v>5.2170908112626646E-2</v>
      </c>
      <c r="J5" s="9">
        <f>IF(AND(Calculations!T5&gt;=3, OR(Calculations!G5&lt;27, Calculations!G5="")), Calculations!DG5, "Failure")</f>
        <v>0.9478290918873733</v>
      </c>
      <c r="K5" s="9" t="str">
        <f>IF(AND(Calculations!U5&gt;=3, OR(Calculations!H5&lt;27, Calculations!H5="")), Calculations!CH5, "Failure")</f>
        <v/>
      </c>
      <c r="L5" s="9" t="str">
        <f>IF(AND(Calculations!U5&gt;=3, OR(Calculations!H5&lt;27, Calculations!H5="")), Calculations!DH5, "Failure")</f>
        <v/>
      </c>
      <c r="M5" s="9" t="str">
        <f>IF(AND(Calculations!V5&gt;=3, OR(Calculations!I5&lt;27, Calculations!I5="")), Calculations!CI5, "Failure")</f>
        <v/>
      </c>
      <c r="N5" s="9" t="str">
        <f>IF(AND(Calculations!V5&gt;=3, OR(Calculations!I5&lt;27, Calculations!I5="")), Calculations!DI5, "Failure")</f>
        <v/>
      </c>
      <c r="O5" s="9" t="str">
        <f>IF(AND(Calculations!W5&gt;=3, OR(Calculations!J5&lt;27, Calculations!J5="")), Calculations!CJ5, "Failure")</f>
        <v/>
      </c>
      <c r="P5" s="9" t="str">
        <f>IF(AND(Calculations!W5&gt;=3, OR(Calculations!J5&lt;27, Calculations!J5="")), Calculations!DJ5, "Failure")</f>
        <v/>
      </c>
      <c r="Q5" s="9" t="str">
        <f>IF(AND(Calculations!X5&gt;=3, OR(Calculations!K5&lt;27, Calculations!K5="")), Calculations!CK5, "Failure")</f>
        <v/>
      </c>
      <c r="R5" s="9" t="str">
        <f>IF(AND(Calculations!X5&gt;=3, OR(Calculations!K5&lt;27, Calculations!K5="")), Calculations!DK5, "Failure")</f>
        <v/>
      </c>
      <c r="S5" s="9" t="str">
        <f>IF(AND(Calculations!Y5&gt;=3, OR(Calculations!L5&lt;27, Calculations!L5="")), Calculations!CL5, "Failure")</f>
        <v/>
      </c>
      <c r="T5" s="9" t="str">
        <f>IF(AND(Calculations!Y5&gt;=3, OR(Calculations!L5&lt;27, Calculations!L5="")), Calculations!DL5, "Failure")</f>
        <v/>
      </c>
      <c r="U5" s="9" t="str">
        <f>IF(AND(Calculations!Z5&gt;=3, OR(Calculations!K5&lt;27, Calculations!K5="")), Calculations!CM5, "Failure")</f>
        <v/>
      </c>
      <c r="V5" s="9" t="str">
        <f>IF(AND(Calculations!Z5&gt;=3, OR(Calculations!K5&lt;27, Calculations!K5="")), Calculations!DM5, "Failure")</f>
        <v/>
      </c>
      <c r="W5" s="9" t="str">
        <f>IF(AND(Calculations!AA5&gt;=3, OR(Calculations!L5&lt;27, Calculations!L5="")), Calculations!CN5, "Failure")</f>
        <v/>
      </c>
      <c r="X5" s="9" t="str">
        <f>IF(AND(Calculations!AA5&gt;=3, OR(Calculations!L5&lt;27, Calculations!L5="")), Calculations!DN5, "Failure")</f>
        <v/>
      </c>
      <c r="Y5" s="9" t="str">
        <f>IF(AND(Calculations!AB5&gt;=3, OR(Calculations!M5&lt;27, Calculations!M5="")), Calculations!CO5, "Failure")</f>
        <v/>
      </c>
      <c r="Z5" s="9" t="str">
        <f>IF(AND(Calculations!AB5&gt;=3, OR(Calculations!M5&lt;27, Calculations!M5="")), Calculations!DO5, "Failure")</f>
        <v/>
      </c>
      <c r="AA5" s="14"/>
      <c r="AB5" s="14"/>
      <c r="AC5" s="14"/>
      <c r="AD5" s="14"/>
      <c r="AE5" s="14"/>
      <c r="AF5" s="14"/>
      <c r="AG5" s="14"/>
      <c r="AH5" s="14"/>
      <c r="AI5" s="14"/>
      <c r="AJ5" s="14"/>
      <c r="AK5" s="14"/>
      <c r="AL5" s="14"/>
      <c r="AM5" s="14"/>
      <c r="AN5" s="14"/>
      <c r="AO5" s="14"/>
      <c r="AP5" s="14"/>
      <c r="AQ5" s="14"/>
      <c r="AR5" s="14"/>
      <c r="AS5" s="14"/>
      <c r="AT5" s="14"/>
      <c r="AU5" s="14"/>
    </row>
    <row r="6" spans="1:101" x14ac:dyDescent="0.25">
      <c r="A6" s="2" t="str">
        <f>'Gene Table'!D5</f>
        <v>CCNA1</v>
      </c>
      <c r="B6" s="3" t="s">
        <v>7</v>
      </c>
      <c r="C6" s="9">
        <f>IF(AND(Calculations!Q6&gt;=3,OR(Calculations!D6&lt;27, Calculations!D6="")), Calculations!CD6, "Failure")</f>
        <v>0.4795821243886394</v>
      </c>
      <c r="D6" s="9">
        <f>IF(AND(Calculations!Q6&gt;=3, OR(Calculations!D6&lt;27, Calculations!D6="")), Calculations!DD6, "Failure")</f>
        <v>0.52041787561136066</v>
      </c>
      <c r="E6" s="9">
        <f>IF(AND(Calculations!R6&gt;=3, OR(Calculations!E6&lt;27, Calculations!E6="")), Calculations!CE6, "Failure")</f>
        <v>0.38803729103677814</v>
      </c>
      <c r="F6" s="9">
        <f>IF(AND(Calculations!R6&gt;=3, OR(Calculations!E6&lt;27, Calculations!E6="")), Calculations!DE6, "Failure")</f>
        <v>0.6119627089632218</v>
      </c>
      <c r="G6" s="9">
        <f>IF(AND(Calculations!S6&gt;=3, OR(Calculations!F6&lt;27, Calculations!F6="")), Calculations!CF6, "Failure")</f>
        <v>0.16910289424206762</v>
      </c>
      <c r="H6" s="9">
        <f>IF(AND(Calculations!S6&gt;=3, OR(Calculations!F6&lt;27, Calculations!F6="")), Calculations!DF6, "Failure")</f>
        <v>0.83089710575793241</v>
      </c>
      <c r="I6" s="9">
        <f>IF(AND(Calculations!T6&gt;=3, OR(Calculations!G6&lt;27, Calculations!G6="")), Calculations!CG6, "Failure")</f>
        <v>2.7782668053334774E-2</v>
      </c>
      <c r="J6" s="9">
        <f>IF(AND(Calculations!T6&gt;=3, OR(Calculations!G6&lt;27, Calculations!G6="")), Calculations!DG6, "Failure")</f>
        <v>0.97221733194666526</v>
      </c>
      <c r="K6" s="9" t="str">
        <f>IF(AND(Calculations!U6&gt;=3, OR(Calculations!H6&lt;27, Calculations!H6="")), Calculations!CH6, "Failure")</f>
        <v/>
      </c>
      <c r="L6" s="9" t="str">
        <f>IF(AND(Calculations!U6&gt;=3, OR(Calculations!H6&lt;27, Calculations!H6="")), Calculations!DH6, "Failure")</f>
        <v/>
      </c>
      <c r="M6" s="9" t="str">
        <f>IF(AND(Calculations!V6&gt;=3, OR(Calculations!I6&lt;27, Calculations!I6="")), Calculations!CI6, "Failure")</f>
        <v/>
      </c>
      <c r="N6" s="9" t="str">
        <f>IF(AND(Calculations!V6&gt;=3, OR(Calculations!I6&lt;27, Calculations!I6="")), Calculations!DI6, "Failure")</f>
        <v/>
      </c>
      <c r="O6" s="9" t="str">
        <f>IF(AND(Calculations!W6&gt;=3, OR(Calculations!J6&lt;27, Calculations!J6="")), Calculations!CJ6, "Failure")</f>
        <v/>
      </c>
      <c r="P6" s="9" t="str">
        <f>IF(AND(Calculations!W6&gt;=3, OR(Calculations!J6&lt;27, Calculations!J6="")), Calculations!DJ6, "Failure")</f>
        <v/>
      </c>
      <c r="Q6" s="9" t="str">
        <f>IF(AND(Calculations!X6&gt;=3, OR(Calculations!K6&lt;27, Calculations!K6="")), Calculations!CK6, "Failure")</f>
        <v/>
      </c>
      <c r="R6" s="9" t="str">
        <f>IF(AND(Calculations!X6&gt;=3, OR(Calculations!K6&lt;27, Calculations!K6="")), Calculations!DK6, "Failure")</f>
        <v/>
      </c>
      <c r="S6" s="9" t="str">
        <f>IF(AND(Calculations!Y6&gt;=3, OR(Calculations!L6&lt;27, Calculations!L6="")), Calculations!CL6, "Failure")</f>
        <v/>
      </c>
      <c r="T6" s="9" t="str">
        <f>IF(AND(Calculations!Y6&gt;=3, OR(Calculations!L6&lt;27, Calculations!L6="")), Calculations!DL6, "Failure")</f>
        <v/>
      </c>
      <c r="U6" s="9" t="str">
        <f>IF(AND(Calculations!Z6&gt;=3, OR(Calculations!K6&lt;27, Calculations!K6="")), Calculations!CM6, "Failure")</f>
        <v/>
      </c>
      <c r="V6" s="9" t="str">
        <f>IF(AND(Calculations!Z6&gt;=3, OR(Calculations!K6&lt;27, Calculations!K6="")), Calculations!DM6, "Failure")</f>
        <v/>
      </c>
      <c r="W6" s="9" t="str">
        <f>IF(AND(Calculations!AA6&gt;=3, OR(Calculations!L6&lt;27, Calculations!L6="")), Calculations!CN6, "Failure")</f>
        <v/>
      </c>
      <c r="X6" s="9" t="str">
        <f>IF(AND(Calculations!AA6&gt;=3, OR(Calculations!L6&lt;27, Calculations!L6="")), Calculations!DN6, "Failure")</f>
        <v/>
      </c>
      <c r="Y6" s="9" t="str">
        <f>IF(AND(Calculations!AB6&gt;=3, OR(Calculations!M6&lt;27, Calculations!M6="")), Calculations!CO6, "Failure")</f>
        <v/>
      </c>
      <c r="Z6" s="9" t="str">
        <f>IF(AND(Calculations!AB6&gt;=3, OR(Calculations!M6&lt;27, Calculations!M6="")), Calculations!DO6, "Failure")</f>
        <v/>
      </c>
      <c r="AA6" s="14"/>
      <c r="AB6" s="14"/>
      <c r="AC6" s="14"/>
      <c r="AD6" s="14"/>
      <c r="AE6" s="14"/>
      <c r="AF6" s="14"/>
      <c r="AG6" s="14"/>
      <c r="AH6" s="14"/>
      <c r="AI6" s="14"/>
      <c r="AJ6" s="14"/>
      <c r="AK6" s="14"/>
      <c r="AL6" s="14"/>
    </row>
    <row r="7" spans="1:101" x14ac:dyDescent="0.25">
      <c r="A7" s="2" t="str">
        <f>'Gene Table'!D6</f>
        <v>CCND2</v>
      </c>
      <c r="B7" s="3" t="s">
        <v>8</v>
      </c>
      <c r="C7" s="9">
        <f>IF(AND(Calculations!Q7&gt;=3,OR(Calculations!D7&lt;27, Calculations!D7="")), Calculations!CD7, "Failure")</f>
        <v>0.99999417196323903</v>
      </c>
      <c r="D7" s="9">
        <f>IF(AND(Calculations!Q7&gt;=3, OR(Calculations!D7&lt;27, Calculations!D7="")), Calculations!DD7, "Failure")</f>
        <v>5.8280367609686579E-6</v>
      </c>
      <c r="E7" s="9">
        <f>IF(AND(Calculations!R7&gt;=3, OR(Calculations!E7&lt;27, Calculations!E7="")), Calculations!CE7, "Failure")</f>
        <v>0.83421866955755142</v>
      </c>
      <c r="F7" s="9">
        <f>IF(AND(Calculations!R7&gt;=3, OR(Calculations!E7&lt;27, Calculations!E7="")), Calculations!DE7, "Failure")</f>
        <v>0.16578133044244858</v>
      </c>
      <c r="G7" s="9">
        <f>IF(AND(Calculations!S7&gt;=3, OR(Calculations!F7&lt;27, Calculations!F7="")), Calculations!CF7, "Failure")</f>
        <v>0.24233677620458441</v>
      </c>
      <c r="H7" s="9">
        <f>IF(AND(Calculations!S7&gt;=3, OR(Calculations!F7&lt;27, Calculations!F7="")), Calculations!DF7, "Failure")</f>
        <v>0.75766322379541562</v>
      </c>
      <c r="I7" s="9">
        <f>IF(AND(Calculations!T7&gt;=3, OR(Calculations!G7&lt;27, Calculations!G7="")), Calculations!CG7, "Failure")</f>
        <v>1.1384449084194868E-2</v>
      </c>
      <c r="J7" s="9">
        <f>IF(AND(Calculations!T7&gt;=3, OR(Calculations!G7&lt;27, Calculations!G7="")), Calculations!DG7, "Failure")</f>
        <v>0.98861555091580511</v>
      </c>
      <c r="K7" s="9" t="str">
        <f>IF(AND(Calculations!U7&gt;=3, OR(Calculations!H7&lt;27, Calculations!H7="")), Calculations!CH7, "Failure")</f>
        <v/>
      </c>
      <c r="L7" s="9"/>
      <c r="M7" s="9" t="str">
        <f>IF(AND(Calculations!V7&gt;=3, OR(Calculations!I7&lt;27, Calculations!I7="")), Calculations!CI7, "Failure")</f>
        <v/>
      </c>
      <c r="N7" s="9" t="str">
        <f>IF(AND(Calculations!V7&gt;=3, OR(Calculations!I7&lt;27, Calculations!I7="")), Calculations!DI7, "Failure")</f>
        <v/>
      </c>
      <c r="O7" s="9" t="str">
        <f>IF(AND(Calculations!W7&gt;=3, OR(Calculations!J7&lt;27, Calculations!J7="")), Calculations!CJ7, "Failure")</f>
        <v/>
      </c>
      <c r="P7" s="9" t="str">
        <f>IF(AND(Calculations!W7&gt;=3, OR(Calculations!J7&lt;27, Calculations!J7="")), Calculations!DJ7, "Failure")</f>
        <v/>
      </c>
      <c r="Q7" s="9" t="str">
        <f>IF(AND(Calculations!X7&gt;=3, OR(Calculations!K7&lt;27, Calculations!K7="")), Calculations!CK7, "Failure")</f>
        <v/>
      </c>
      <c r="R7" s="9" t="str">
        <f>IF(AND(Calculations!X7&gt;=3, OR(Calculations!K7&lt;27, Calculations!K7="")), Calculations!DK7, "Failure")</f>
        <v/>
      </c>
      <c r="S7" s="9" t="str">
        <f>IF(AND(Calculations!Y7&gt;=3, OR(Calculations!L7&lt;27, Calculations!L7="")), Calculations!CL7, "Failure")</f>
        <v/>
      </c>
      <c r="T7" s="9" t="str">
        <f>IF(AND(Calculations!Y7&gt;=3, OR(Calculations!L7&lt;27, Calculations!L7="")), Calculations!DL7, "Failure")</f>
        <v/>
      </c>
      <c r="U7" s="9" t="str">
        <f>IF(AND(Calculations!Z7&gt;=3, OR(Calculations!K7&lt;27, Calculations!K7="")), Calculations!CM7, "Failure")</f>
        <v/>
      </c>
      <c r="V7" s="9" t="str">
        <f>IF(AND(Calculations!Z7&gt;=3, OR(Calculations!K7&lt;27, Calculations!K7="")), Calculations!DM7, "Failure")</f>
        <v/>
      </c>
      <c r="W7" s="9" t="str">
        <f>IF(AND(Calculations!AA7&gt;=3, OR(Calculations!L7&lt;27, Calculations!L7="")), Calculations!CN7, "Failure")</f>
        <v/>
      </c>
      <c r="X7" s="9" t="str">
        <f>IF(AND(Calculations!AA7&gt;=3, OR(Calculations!L7&lt;27, Calculations!L7="")), Calculations!DN7, "Failure")</f>
        <v/>
      </c>
      <c r="Y7" s="9" t="str">
        <f>IF(AND(Calculations!AB7&gt;=3, OR(Calculations!M7&lt;27, Calculations!M7="")), Calculations!CO7, "Failure")</f>
        <v/>
      </c>
      <c r="Z7" s="9" t="str">
        <f>IF(AND(Calculations!AB7&gt;=3, OR(Calculations!M7&lt;27, Calculations!M7="")), Calculations!DO7, "Failure")</f>
        <v/>
      </c>
      <c r="AA7" s="14"/>
      <c r="AB7" s="14"/>
      <c r="AC7" s="14"/>
      <c r="AD7" s="14"/>
      <c r="AE7" s="14"/>
      <c r="AF7" s="14"/>
      <c r="AG7" s="14"/>
      <c r="AH7" s="14"/>
      <c r="AI7" s="14"/>
      <c r="AJ7" s="14"/>
      <c r="AK7" s="14"/>
      <c r="AL7" s="14"/>
    </row>
    <row r="8" spans="1:101" x14ac:dyDescent="0.25">
      <c r="A8" s="2" t="str">
        <f>'Gene Table'!D7</f>
        <v>CDH1</v>
      </c>
      <c r="B8" s="3" t="s">
        <v>9</v>
      </c>
      <c r="C8" s="9">
        <f>IF(AND(Calculations!Q8&gt;=3,OR(Calculations!D8&lt;27, Calculations!D8="")), Calculations!CD8, "Failure")</f>
        <v>0.99972018819998199</v>
      </c>
      <c r="D8" s="9">
        <f>IF(AND(Calculations!Q8&gt;=3, OR(Calculations!D8&lt;27, Calculations!D8="")), Calculations!DD8, "Failure")</f>
        <v>2.7981180001801498E-4</v>
      </c>
      <c r="E8" s="9">
        <f>IF(AND(Calculations!R8&gt;=3, OR(Calculations!E8&lt;27, Calculations!E8="")), Calculations!CE8, "Failure")</f>
        <v>0.79665592514056094</v>
      </c>
      <c r="F8" s="9">
        <f>IF(AND(Calculations!R8&gt;=3, OR(Calculations!E8&lt;27, Calculations!E8="")), Calculations!DE8, "Failure")</f>
        <v>0.20334407485943906</v>
      </c>
      <c r="G8" s="9">
        <f>IF(AND(Calculations!S8&gt;=3, OR(Calculations!F8&lt;27, Calculations!F8="")), Calculations!CF8, "Failure")</f>
        <v>0.27121852215711467</v>
      </c>
      <c r="H8" s="9">
        <f>IF(AND(Calculations!S8&gt;=3, OR(Calculations!F8&lt;27, Calculations!F8="")), Calculations!DF8, "Failure")</f>
        <v>0.72878147784288538</v>
      </c>
      <c r="I8" s="9">
        <f>IF(AND(Calculations!T8&gt;=3, OR(Calculations!G8&lt;27, Calculations!G8="")), Calculations!CG8, "Failure")</f>
        <v>2.2478749518833212E-2</v>
      </c>
      <c r="J8" s="9">
        <f>IF(AND(Calculations!T8&gt;=3, OR(Calculations!G8&lt;27, Calculations!G8="")), Calculations!DG8, "Failure")</f>
        <v>0.97752125048116678</v>
      </c>
      <c r="K8" s="9" t="str">
        <f>IF(AND(Calculations!U8&gt;=3, OR(Calculations!H8&lt;27, Calculations!H8="")), Calculations!CH8, "Failure")</f>
        <v/>
      </c>
      <c r="L8" s="9" t="str">
        <f>IF(AND(Calculations!U8&gt;=3, OR(Calculations!H8&lt;27, Calculations!H8="")), Calculations!DH8, "Failure")</f>
        <v/>
      </c>
      <c r="M8" s="9" t="str">
        <f>IF(AND(Calculations!V8&gt;=3, OR(Calculations!I8&lt;27, Calculations!I8="")), Calculations!CI8, "Failure")</f>
        <v/>
      </c>
      <c r="N8" s="9" t="str">
        <f>IF(AND(Calculations!V8&gt;=3, OR(Calculations!I8&lt;27, Calculations!I8="")), Calculations!DI8, "Failure")</f>
        <v/>
      </c>
      <c r="O8" s="9" t="str">
        <f>IF(AND(Calculations!W8&gt;=3, OR(Calculations!J8&lt;27, Calculations!J8="")), Calculations!CJ8, "Failure")</f>
        <v/>
      </c>
      <c r="P8" s="9" t="str">
        <f>IF(AND(Calculations!W8&gt;=3, OR(Calculations!J8&lt;27, Calculations!J8="")), Calculations!DJ8, "Failure")</f>
        <v/>
      </c>
      <c r="Q8" s="9" t="str">
        <f>IF(AND(Calculations!X8&gt;=3, OR(Calculations!K8&lt;27, Calculations!K8="")), Calculations!CK8, "Failure")</f>
        <v/>
      </c>
      <c r="R8" s="9" t="str">
        <f>IF(AND(Calculations!X8&gt;=3, OR(Calculations!K8&lt;27, Calculations!K8="")), Calculations!DK8, "Failure")</f>
        <v/>
      </c>
      <c r="S8" s="9" t="str">
        <f>IF(AND(Calculations!Y8&gt;=3, OR(Calculations!L8&lt;27, Calculations!L8="")), Calculations!CL8, "Failure")</f>
        <v/>
      </c>
      <c r="T8" s="9" t="str">
        <f>IF(AND(Calculations!Y8&gt;=3, OR(Calculations!L8&lt;27, Calculations!L8="")), Calculations!DL8, "Failure")</f>
        <v/>
      </c>
      <c r="U8" s="9" t="str">
        <f>IF(AND(Calculations!Z8&gt;=3, OR(Calculations!K8&lt;27, Calculations!K8="")), Calculations!CM8, "Failure")</f>
        <v/>
      </c>
      <c r="V8" s="9" t="str">
        <f>IF(AND(Calculations!Z8&gt;=3, OR(Calculations!K8&lt;27, Calculations!K8="")), Calculations!DM8, "Failure")</f>
        <v/>
      </c>
      <c r="W8" s="9" t="str">
        <f>IF(AND(Calculations!AA8&gt;=3, OR(Calculations!L8&lt;27, Calculations!L8="")), Calculations!CN8, "Failure")</f>
        <v/>
      </c>
      <c r="X8" s="9" t="str">
        <f>IF(AND(Calculations!AA8&gt;=3, OR(Calculations!L8&lt;27, Calculations!L8="")), Calculations!DN8, "Failure")</f>
        <v/>
      </c>
      <c r="Y8" s="9" t="str">
        <f>IF(AND(Calculations!AB8&gt;=3, OR(Calculations!M8&lt;27, Calculations!M8="")), Calculations!CO8, "Failure")</f>
        <v/>
      </c>
      <c r="Z8" s="9" t="str">
        <f>IF(AND(Calculations!AB8&gt;=3, OR(Calculations!M8&lt;27, Calculations!M8="")), Calculations!DO8, "Failure")</f>
        <v/>
      </c>
      <c r="AA8" s="14"/>
      <c r="AB8" s="14"/>
      <c r="AC8" s="14"/>
      <c r="AD8" s="14"/>
      <c r="AE8" s="14"/>
      <c r="AF8" s="14"/>
      <c r="AG8" s="14"/>
      <c r="AH8" s="14"/>
      <c r="AI8" s="14"/>
      <c r="AJ8" s="14"/>
      <c r="AK8" s="14"/>
      <c r="AL8" s="14"/>
    </row>
    <row r="9" spans="1:101" x14ac:dyDescent="0.25">
      <c r="A9" s="2" t="str">
        <f>'Gene Table'!D8</f>
        <v>CDH13</v>
      </c>
      <c r="B9" s="3" t="s">
        <v>10</v>
      </c>
      <c r="C9" s="9">
        <f>IF(AND(Calculations!Q9&gt;=3,OR(Calculations!D9&lt;27, Calculations!D9="")), Calculations!CD9, "Failure")</f>
        <v>0.99999460135350349</v>
      </c>
      <c r="D9" s="9">
        <f>IF(AND(Calculations!Q9&gt;=3, OR(Calculations!D9&lt;27, Calculations!D9="")), Calculations!DD9, "Failure")</f>
        <v>5.3986464965127823E-6</v>
      </c>
      <c r="E9" s="9">
        <f>IF(AND(Calculations!R9&gt;=3, OR(Calculations!E9&lt;27, Calculations!E9="")), Calculations!CE9, "Failure")</f>
        <v>0.83917462907468898</v>
      </c>
      <c r="F9" s="9">
        <f>IF(AND(Calculations!R9&gt;=3, OR(Calculations!E9&lt;27, Calculations!E9="")), Calculations!DE9, "Failure")</f>
        <v>0.16082537092531102</v>
      </c>
      <c r="G9" s="9">
        <f>IF(AND(Calculations!S9&gt;=3, OR(Calculations!F9&lt;27, Calculations!F9="")), Calculations!CF9, "Failure")</f>
        <v>0.25929844359925075</v>
      </c>
      <c r="H9" s="9">
        <f>IF(AND(Calculations!S9&gt;=3, OR(Calculations!F9&lt;27, Calculations!F9="")), Calculations!DF9, "Failure")</f>
        <v>0.74070155640074931</v>
      </c>
      <c r="I9" s="9">
        <f>IF(AND(Calculations!T9&gt;=3, OR(Calculations!G9&lt;27, Calculations!G9="")), Calculations!CG9, "Failure")</f>
        <v>1.632862139669811E-2</v>
      </c>
      <c r="J9" s="9">
        <f>IF(AND(Calculations!T9&gt;=3, OR(Calculations!G9&lt;27, Calculations!G9="")), Calculations!DG9, "Failure")</f>
        <v>0.98367137860330189</v>
      </c>
      <c r="K9" s="9" t="str">
        <f>IF(AND(Calculations!U9&gt;=3, OR(Calculations!H9&lt;27, Calculations!H9="")), Calculations!CH9, "Failure")</f>
        <v/>
      </c>
      <c r="L9" s="9" t="str">
        <f>IF(AND(Calculations!U9&gt;=3, OR(Calculations!H9&lt;27, Calculations!H9="")), Calculations!DH9, "Failure")</f>
        <v/>
      </c>
      <c r="M9" s="9" t="str">
        <f>IF(AND(Calculations!V9&gt;=3, OR(Calculations!I9&lt;27, Calculations!I9="")), Calculations!CI9, "Failure")</f>
        <v/>
      </c>
      <c r="N9" s="9" t="str">
        <f>IF(AND(Calculations!V9&gt;=3, OR(Calculations!I9&lt;27, Calculations!I9="")), Calculations!DI9, "Failure")</f>
        <v/>
      </c>
      <c r="O9" s="9" t="str">
        <f>IF(AND(Calculations!W9&gt;=3, OR(Calculations!J9&lt;27, Calculations!J9="")), Calculations!CJ9, "Failure")</f>
        <v/>
      </c>
      <c r="P9" s="9" t="str">
        <f>IF(AND(Calculations!W9&gt;=3, OR(Calculations!J9&lt;27, Calculations!J9="")), Calculations!DJ9, "Failure")</f>
        <v/>
      </c>
      <c r="Q9" s="9" t="str">
        <f>IF(AND(Calculations!X9&gt;=3, OR(Calculations!K9&lt;27, Calculations!K9="")), Calculations!CK9, "Failure")</f>
        <v/>
      </c>
      <c r="R9" s="9" t="str">
        <f>IF(AND(Calculations!X9&gt;=3, OR(Calculations!K9&lt;27, Calculations!K9="")), Calculations!DK9, "Failure")</f>
        <v/>
      </c>
      <c r="S9" s="9" t="str">
        <f>IF(AND(Calculations!Y9&gt;=3, OR(Calculations!L9&lt;27, Calculations!L9="")), Calculations!CL9, "Failure")</f>
        <v/>
      </c>
      <c r="T9" s="9" t="str">
        <f>IF(AND(Calculations!Y9&gt;=3, OR(Calculations!L9&lt;27, Calculations!L9="")), Calculations!DL9, "Failure")</f>
        <v/>
      </c>
      <c r="U9" s="9" t="str">
        <f>IF(AND(Calculations!Z9&gt;=3, OR(Calculations!K9&lt;27, Calculations!K9="")), Calculations!CM9, "Failure")</f>
        <v/>
      </c>
      <c r="V9" s="9" t="str">
        <f>IF(AND(Calculations!Z9&gt;=3, OR(Calculations!K9&lt;27, Calculations!K9="")), Calculations!DM9, "Failure")</f>
        <v/>
      </c>
      <c r="W9" s="9" t="str">
        <f>IF(AND(Calculations!AA9&gt;=3, OR(Calculations!L9&lt;27, Calculations!L9="")), Calculations!CN9, "Failure")</f>
        <v/>
      </c>
      <c r="X9" s="9" t="str">
        <f>IF(AND(Calculations!AA9&gt;=3, OR(Calculations!L9&lt;27, Calculations!L9="")), Calculations!DN9, "Failure")</f>
        <v/>
      </c>
      <c r="Y9" s="9" t="str">
        <f>IF(AND(Calculations!AB9&gt;=3, OR(Calculations!M9&lt;27, Calculations!M9="")), Calculations!CO9, "Failure")</f>
        <v/>
      </c>
      <c r="Z9" s="9" t="str">
        <f>IF(AND(Calculations!AB9&gt;=3, OR(Calculations!M9&lt;27, Calculations!M9="")), Calculations!DO9, "Failure")</f>
        <v/>
      </c>
      <c r="AA9" s="14"/>
      <c r="AB9" s="14"/>
      <c r="AC9" s="14"/>
      <c r="AD9" s="14"/>
      <c r="AE9" s="14"/>
      <c r="AF9" s="14"/>
      <c r="AG9" s="14"/>
      <c r="AH9" s="14"/>
      <c r="AI9" s="14"/>
      <c r="AJ9" s="14"/>
      <c r="AK9" s="14"/>
      <c r="AL9" s="14"/>
    </row>
    <row r="10" spans="1:101" x14ac:dyDescent="0.25">
      <c r="A10" s="2" t="str">
        <f>'Gene Table'!D9</f>
        <v>CDKN1C</v>
      </c>
      <c r="B10" s="3" t="s">
        <v>11</v>
      </c>
      <c r="C10" s="9">
        <f>IF(AND(Calculations!Q10&gt;=3,OR(Calculations!D10&lt;27, Calculations!D10="")), Calculations!CD10, "Failure")</f>
        <v>0.85601754714573897</v>
      </c>
      <c r="D10" s="9">
        <f>IF(AND(Calculations!Q10&gt;=3, OR(Calculations!D10&lt;27, Calculations!D10="")), Calculations!DD10, "Failure")</f>
        <v>0.14398245285426103</v>
      </c>
      <c r="E10" s="9">
        <f>IF(AND(Calculations!R10&gt;=3, OR(Calculations!E10&lt;27, Calculations!E10="")), Calculations!CE10, "Failure")</f>
        <v>0.5100282398717878</v>
      </c>
      <c r="F10" s="9">
        <f>IF(AND(Calculations!R10&gt;=3, OR(Calculations!E10&lt;27, Calculations!E10="")), Calculations!DE10, "Failure")</f>
        <v>0.4899717601282122</v>
      </c>
      <c r="G10" s="9">
        <f>IF(AND(Calculations!S10&gt;=3, OR(Calculations!F10&lt;27, Calculations!F10="")), Calculations!CF10, "Failure")</f>
        <v>0.25960534122496159</v>
      </c>
      <c r="H10" s="9">
        <f>IF(AND(Calculations!S10&gt;=3, OR(Calculations!F10&lt;27, Calculations!F10="")), Calculations!DF10, "Failure")</f>
        <v>0.74039465877503841</v>
      </c>
      <c r="I10" s="9">
        <f>IF(AND(Calculations!T10&gt;=3, OR(Calculations!G10&lt;27, Calculations!G10="")), Calculations!CG10, "Failure")</f>
        <v>7.1752276639047013E-2</v>
      </c>
      <c r="J10" s="9">
        <f>IF(AND(Calculations!T10&gt;=3, OR(Calculations!G10&lt;27, Calculations!G10="")), Calculations!DG10, "Failure")</f>
        <v>0.92824772336095296</v>
      </c>
      <c r="K10" s="9" t="str">
        <f>IF(AND(Calculations!U10&gt;=3, OR(Calculations!H10&lt;27, Calculations!H10="")), Calculations!CH10, "Failure")</f>
        <v/>
      </c>
      <c r="L10" s="9" t="str">
        <f>IF(AND(Calculations!U10&gt;=3, OR(Calculations!H10&lt;27, Calculations!H10="")), Calculations!DH10, "Failure")</f>
        <v/>
      </c>
      <c r="M10" s="9" t="str">
        <f>IF(AND(Calculations!V10&gt;=3, OR(Calculations!I10&lt;27, Calculations!I10="")), Calculations!CI10, "Failure")</f>
        <v/>
      </c>
      <c r="N10" s="9" t="str">
        <f>IF(AND(Calculations!V10&gt;=3, OR(Calculations!I10&lt;27, Calculations!I10="")), Calculations!DI10, "Failure")</f>
        <v/>
      </c>
      <c r="O10" s="9" t="str">
        <f>IF(AND(Calculations!W10&gt;=3, OR(Calculations!J10&lt;27, Calculations!J10="")), Calculations!CJ10, "Failure")</f>
        <v/>
      </c>
      <c r="P10" s="9" t="str">
        <f>IF(AND(Calculations!W10&gt;=3, OR(Calculations!J10&lt;27, Calculations!J10="")), Calculations!DJ10, "Failure")</f>
        <v/>
      </c>
      <c r="Q10" s="9" t="str">
        <f>IF(AND(Calculations!X10&gt;=3, OR(Calculations!K10&lt;27, Calculations!K10="")), Calculations!CK10, "Failure")</f>
        <v/>
      </c>
      <c r="R10" s="9" t="str">
        <f>IF(AND(Calculations!X10&gt;=3, OR(Calculations!K10&lt;27, Calculations!K10="")), Calculations!DK10, "Failure")</f>
        <v/>
      </c>
      <c r="S10" s="9" t="str">
        <f>IF(AND(Calculations!Y10&gt;=3, OR(Calculations!L10&lt;27, Calculations!L10="")), Calculations!CL10, "Failure")</f>
        <v/>
      </c>
      <c r="T10" s="9" t="str">
        <f>IF(AND(Calculations!Y10&gt;=3, OR(Calculations!L10&lt;27, Calculations!L10="")), Calculations!DL10, "Failure")</f>
        <v/>
      </c>
      <c r="U10" s="9" t="str">
        <f>IF(AND(Calculations!Z10&gt;=3, OR(Calculations!K10&lt;27, Calculations!K10="")), Calculations!CM10, "Failure")</f>
        <v/>
      </c>
      <c r="V10" s="9" t="str">
        <f>IF(AND(Calculations!Z10&gt;=3, OR(Calculations!K10&lt;27, Calculations!K10="")), Calculations!DM10, "Failure")</f>
        <v/>
      </c>
      <c r="W10" s="9" t="str">
        <f>IF(AND(Calculations!AA10&gt;=3, OR(Calculations!L10&lt;27, Calculations!L10="")), Calculations!CN10, "Failure")</f>
        <v/>
      </c>
      <c r="X10" s="9" t="str">
        <f>IF(AND(Calculations!AA10&gt;=3, OR(Calculations!L10&lt;27, Calculations!L10="")), Calculations!DN10, "Failure")</f>
        <v/>
      </c>
      <c r="Y10" s="9" t="str">
        <f>IF(AND(Calculations!AB10&gt;=3, OR(Calculations!M10&lt;27, Calculations!M10="")), Calculations!CO10, "Failure")</f>
        <v/>
      </c>
      <c r="Z10" s="9" t="str">
        <f>IF(AND(Calculations!AB10&gt;=3, OR(Calculations!M10&lt;27, Calculations!M10="")), Calculations!DO10, "Failure")</f>
        <v/>
      </c>
      <c r="AA10" s="14"/>
      <c r="AB10" s="14"/>
      <c r="AC10" s="14"/>
      <c r="AD10" s="14"/>
      <c r="AE10" s="14"/>
      <c r="AF10" s="14"/>
      <c r="AG10" s="14"/>
      <c r="AH10" s="14"/>
      <c r="AI10" s="14"/>
      <c r="AJ10" s="14"/>
      <c r="AK10" s="14"/>
      <c r="AL10" s="14"/>
    </row>
    <row r="11" spans="1:101" x14ac:dyDescent="0.25">
      <c r="A11" s="2" t="str">
        <f>'Gene Table'!D10</f>
        <v>CDKN2A</v>
      </c>
      <c r="B11" s="3" t="s">
        <v>12</v>
      </c>
      <c r="C11" s="9">
        <f>IF(AND(Calculations!Q11&gt;=3,OR(Calculations!D11&lt;27, Calculations!D11="")), Calculations!CD11, "Failure")</f>
        <v>0.99999468484602672</v>
      </c>
      <c r="D11" s="9">
        <f>IF(AND(Calculations!Q11&gt;=3, OR(Calculations!D11&lt;27, Calculations!D11="")), Calculations!DD11, "Failure")</f>
        <v>5.3151539732843034E-6</v>
      </c>
      <c r="E11" s="9">
        <f>IF(AND(Calculations!R11&gt;=3, OR(Calculations!E11&lt;27, Calculations!E11="")), Calculations!CE11, "Failure")</f>
        <v>0.79214012592119221</v>
      </c>
      <c r="F11" s="9">
        <f>IF(AND(Calculations!R11&gt;=3, OR(Calculations!E11&lt;27, Calculations!E11="")), Calculations!DE11, "Failure")</f>
        <v>0.20785987407880779</v>
      </c>
      <c r="G11" s="9">
        <f>IF(AND(Calculations!S11&gt;=3, OR(Calculations!F11&lt;27, Calculations!F11="")), Calculations!CF11, "Failure")</f>
        <v>0.25906200610660673</v>
      </c>
      <c r="H11" s="9">
        <f>IF(AND(Calculations!S11&gt;=3, OR(Calculations!F11&lt;27, Calculations!F11="")), Calculations!DF11, "Failure")</f>
        <v>0.74093799389339332</v>
      </c>
      <c r="I11" s="9">
        <f>IF(AND(Calculations!T11&gt;=3, OR(Calculations!G11&lt;27, Calculations!G11="")), Calculations!CG11, "Failure")</f>
        <v>2.3524995213224931E-2</v>
      </c>
      <c r="J11" s="9">
        <f>IF(AND(Calculations!T11&gt;=3, OR(Calculations!G11&lt;27, Calculations!G11="")), Calculations!DG11, "Failure")</f>
        <v>0.97647500478677507</v>
      </c>
      <c r="K11" s="9" t="str">
        <f>IF(AND(Calculations!U11&gt;=3, OR(Calculations!H11&lt;27, Calculations!H11="")), Calculations!CH11, "Failure")</f>
        <v/>
      </c>
      <c r="L11" s="9" t="str">
        <f>IF(AND(Calculations!U11&gt;=3, OR(Calculations!H11&lt;27, Calculations!H11="")), Calculations!DH11, "Failure")</f>
        <v/>
      </c>
      <c r="M11" s="9" t="str">
        <f>IF(AND(Calculations!V11&gt;=3, OR(Calculations!I11&lt;27, Calculations!I11="")), Calculations!CI11, "Failure")</f>
        <v/>
      </c>
      <c r="N11" s="9" t="str">
        <f>IF(AND(Calculations!V11&gt;=3, OR(Calculations!I11&lt;27, Calculations!I11="")), Calculations!DI11, "Failure")</f>
        <v/>
      </c>
      <c r="O11" s="9" t="str">
        <f>IF(AND(Calculations!W11&gt;=3, OR(Calculations!J11&lt;27, Calculations!J11="")), Calculations!CJ11, "Failure")</f>
        <v/>
      </c>
      <c r="P11" s="9" t="str">
        <f>IF(AND(Calculations!W11&gt;=3, OR(Calculations!J11&lt;27, Calculations!J11="")), Calculations!DJ11, "Failure")</f>
        <v/>
      </c>
      <c r="Q11" s="9" t="str">
        <f>IF(AND(Calculations!X11&gt;=3, OR(Calculations!K11&lt;27, Calculations!K11="")), Calculations!CK11, "Failure")</f>
        <v/>
      </c>
      <c r="R11" s="9" t="str">
        <f>IF(AND(Calculations!X11&gt;=3, OR(Calculations!K11&lt;27, Calculations!K11="")), Calculations!DK11, "Failure")</f>
        <v/>
      </c>
      <c r="S11" s="9" t="str">
        <f>IF(AND(Calculations!Y11&gt;=3, OR(Calculations!L11&lt;27, Calculations!L11="")), Calculations!CL11, "Failure")</f>
        <v/>
      </c>
      <c r="T11" s="9" t="str">
        <f>IF(AND(Calculations!Y11&gt;=3, OR(Calculations!L11&lt;27, Calculations!L11="")), Calculations!DL11, "Failure")</f>
        <v/>
      </c>
      <c r="U11" s="9" t="str">
        <f>IF(AND(Calculations!Z11&gt;=3, OR(Calculations!K11&lt;27, Calculations!K11="")), Calculations!CM11, "Failure")</f>
        <v/>
      </c>
      <c r="V11" s="9" t="str">
        <f>IF(AND(Calculations!Z11&gt;=3, OR(Calculations!K11&lt;27, Calculations!K11="")), Calculations!DM11, "Failure")</f>
        <v/>
      </c>
      <c r="W11" s="9" t="str">
        <f>IF(AND(Calculations!AA11&gt;=3, OR(Calculations!L11&lt;27, Calculations!L11="")), Calculations!CN11, "Failure")</f>
        <v/>
      </c>
      <c r="X11" s="9" t="str">
        <f>IF(AND(Calculations!AA11&gt;=3, OR(Calculations!L11&lt;27, Calculations!L11="")), Calculations!DN11, "Failure")</f>
        <v/>
      </c>
      <c r="Y11" s="9" t="str">
        <f>IF(AND(Calculations!AB11&gt;=3, OR(Calculations!M11&lt;27, Calculations!M11="")), Calculations!CO11, "Failure")</f>
        <v/>
      </c>
      <c r="Z11" s="9" t="str">
        <f>IF(AND(Calculations!AB11&gt;=3, OR(Calculations!M11&lt;27, Calculations!M11="")), Calculations!DO11, "Failure")</f>
        <v/>
      </c>
      <c r="AA11" s="14"/>
      <c r="AB11" s="14"/>
      <c r="AC11" s="14"/>
      <c r="AD11" s="14"/>
      <c r="AE11" s="14"/>
      <c r="AF11" s="14"/>
      <c r="AG11" s="14"/>
      <c r="AH11" s="14"/>
      <c r="AI11" s="14"/>
      <c r="AJ11" s="14"/>
      <c r="AK11" s="14"/>
      <c r="AL11" s="14"/>
    </row>
    <row r="12" spans="1:101" x14ac:dyDescent="0.25">
      <c r="A12" s="2" t="str">
        <f>'Gene Table'!D11</f>
        <v>ESR1</v>
      </c>
      <c r="B12" s="3" t="s">
        <v>13</v>
      </c>
      <c r="C12" s="9">
        <f>IF(AND(Calculations!Q12&gt;=3,OR(Calculations!D12&lt;27, Calculations!D12="")), Calculations!CD12, "Failure")</f>
        <v>0.99999178215227669</v>
      </c>
      <c r="D12" s="9">
        <f>IF(AND(Calculations!Q12&gt;=3, OR(Calculations!D12&lt;27, Calculations!D12="")), Calculations!DD12, "Failure")</f>
        <v>8.2178477233130209E-6</v>
      </c>
      <c r="E12" s="9">
        <f>IF(AND(Calculations!R12&gt;=3, OR(Calculations!E12&lt;27, Calculations!E12="")), Calculations!CE12, "Failure")</f>
        <v>0.84093554240671065</v>
      </c>
      <c r="F12" s="9">
        <f>IF(AND(Calculations!R12&gt;=3, OR(Calculations!E12&lt;27, Calculations!E12="")), Calculations!DE12, "Failure")</f>
        <v>0.15906445759328935</v>
      </c>
      <c r="G12" s="9">
        <f>IF(AND(Calculations!S12&gt;=3, OR(Calculations!F12&lt;27, Calculations!F12="")), Calculations!CF12, "Failure")</f>
        <v>0.19643569200474906</v>
      </c>
      <c r="H12" s="9">
        <f>IF(AND(Calculations!S12&gt;=3, OR(Calculations!F12&lt;27, Calculations!F12="")), Calculations!DF12, "Failure")</f>
        <v>0.80356430799525091</v>
      </c>
      <c r="I12" s="9">
        <f>IF(AND(Calculations!T12&gt;=3, OR(Calculations!G12&lt;27, Calculations!G12="")), Calculations!CG12, "Failure")</f>
        <v>1.284902449677954E-2</v>
      </c>
      <c r="J12" s="9">
        <f>IF(AND(Calculations!T12&gt;=3, OR(Calculations!G12&lt;27, Calculations!G12="")), Calculations!DG12, "Failure")</f>
        <v>0.98715097550322051</v>
      </c>
      <c r="K12" s="9" t="str">
        <f>IF(AND(Calculations!U12&gt;=3, OR(Calculations!H12&lt;27, Calculations!H12="")), Calculations!CH12, "Failure")</f>
        <v/>
      </c>
      <c r="L12" s="9" t="str">
        <f>IF(AND(Calculations!U12&gt;=3, OR(Calculations!H12&lt;27, Calculations!H12="")), Calculations!DH12, "Failure")</f>
        <v/>
      </c>
      <c r="M12" s="9" t="str">
        <f>IF(AND(Calculations!V12&gt;=3, OR(Calculations!I12&lt;27, Calculations!I12="")), Calculations!CI12, "Failure")</f>
        <v/>
      </c>
      <c r="N12" s="9" t="str">
        <f>IF(AND(Calculations!V12&gt;=3, OR(Calculations!I12&lt;27, Calculations!I12="")), Calculations!DI12, "Failure")</f>
        <v/>
      </c>
      <c r="O12" s="9" t="str">
        <f>IF(AND(Calculations!W12&gt;=3, OR(Calculations!J12&lt;27, Calculations!J12="")), Calculations!CJ12, "Failure")</f>
        <v/>
      </c>
      <c r="P12" s="9" t="str">
        <f>IF(AND(Calculations!W12&gt;=3, OR(Calculations!J12&lt;27, Calculations!J12="")), Calculations!DJ12, "Failure")</f>
        <v/>
      </c>
      <c r="Q12" s="9" t="str">
        <f>IF(AND(Calculations!X12&gt;=3, OR(Calculations!K12&lt;27, Calculations!K12="")), Calculations!CK12, "Failure")</f>
        <v/>
      </c>
      <c r="R12" s="9" t="str">
        <f>IF(AND(Calculations!X12&gt;=3, OR(Calculations!K12&lt;27, Calculations!K12="")), Calculations!DK12, "Failure")</f>
        <v/>
      </c>
      <c r="S12" s="9" t="str">
        <f>IF(AND(Calculations!Y12&gt;=3, OR(Calculations!L12&lt;27, Calculations!L12="")), Calculations!CL12, "Failure")</f>
        <v/>
      </c>
      <c r="T12" s="9" t="str">
        <f>IF(AND(Calculations!Y12&gt;=3, OR(Calculations!L12&lt;27, Calculations!L12="")), Calculations!DL12, "Failure")</f>
        <v/>
      </c>
      <c r="U12" s="9" t="str">
        <f>IF(AND(Calculations!Z12&gt;=3, OR(Calculations!K12&lt;27, Calculations!K12="")), Calculations!CM12, "Failure")</f>
        <v/>
      </c>
      <c r="V12" s="9" t="str">
        <f>IF(AND(Calculations!Z12&gt;=3, OR(Calculations!K12&lt;27, Calculations!K12="")), Calculations!DM12, "Failure")</f>
        <v/>
      </c>
      <c r="W12" s="9" t="str">
        <f>IF(AND(Calculations!AA12&gt;=3, OR(Calculations!L12&lt;27, Calculations!L12="")), Calculations!CN12, "Failure")</f>
        <v/>
      </c>
      <c r="X12" s="9" t="str">
        <f>IF(AND(Calculations!AA12&gt;=3, OR(Calculations!L12&lt;27, Calculations!L12="")), Calculations!DN12, "Failure")</f>
        <v/>
      </c>
      <c r="Y12" s="9" t="str">
        <f>IF(AND(Calculations!AB12&gt;=3, OR(Calculations!M12&lt;27, Calculations!M12="")), Calculations!CO12, "Failure")</f>
        <v/>
      </c>
      <c r="Z12" s="9" t="str">
        <f>IF(AND(Calculations!AB12&gt;=3, OR(Calculations!M12&lt;27, Calculations!M12="")), Calculations!DO12, "Failure")</f>
        <v/>
      </c>
      <c r="AA12" s="14"/>
      <c r="AB12" s="14"/>
      <c r="AC12" s="14"/>
      <c r="AD12" s="14"/>
      <c r="AE12" s="14"/>
      <c r="AF12" s="14"/>
      <c r="AG12" s="14"/>
      <c r="AH12" s="14"/>
      <c r="AI12" s="14"/>
      <c r="AJ12" s="14"/>
      <c r="AK12" s="14"/>
      <c r="AL12" s="14"/>
    </row>
    <row r="13" spans="1:101" x14ac:dyDescent="0.25">
      <c r="A13" s="2" t="str">
        <f>'Gene Table'!D12</f>
        <v>GSTP1</v>
      </c>
      <c r="B13" s="3" t="s">
        <v>14</v>
      </c>
      <c r="C13" s="9">
        <f>IF(AND(Calculations!Q13&gt;=3,OR(Calculations!D13&lt;27, Calculations!D13="")), Calculations!CD13, "Failure")</f>
        <v>0.99999587499885323</v>
      </c>
      <c r="D13" s="9">
        <f>IF(AND(Calculations!Q13&gt;=3, OR(Calculations!D13&lt;27, Calculations!D13="")), Calculations!DD13, "Failure")</f>
        <v>4.1250011467708347E-6</v>
      </c>
      <c r="E13" s="9">
        <f>IF(AND(Calculations!R13&gt;=3, OR(Calculations!E13&lt;27, Calculations!E13="")), Calculations!CE13, "Failure")</f>
        <v>0.7828824183176718</v>
      </c>
      <c r="F13" s="9">
        <f>IF(AND(Calculations!R13&gt;=3, OR(Calculations!E13&lt;27, Calculations!E13="")), Calculations!DE13, "Failure")</f>
        <v>0.2171175816823282</v>
      </c>
      <c r="G13" s="9">
        <f>IF(AND(Calculations!S13&gt;=3, OR(Calculations!F13&lt;27, Calculations!F13="")), Calculations!CF13, "Failure")</f>
        <v>0.2368863260853733</v>
      </c>
      <c r="H13" s="9">
        <f>IF(AND(Calculations!S13&gt;=3, OR(Calculations!F13&lt;27, Calculations!F13="")), Calculations!DF13, "Failure")</f>
        <v>0.7631136739146267</v>
      </c>
      <c r="I13" s="9">
        <f>IF(AND(Calculations!T13&gt;=3, OR(Calculations!G13&lt;27, Calculations!G13="")), Calculations!CG13, "Failure")</f>
        <v>3.5146709502953594E-2</v>
      </c>
      <c r="J13" s="9">
        <f>IF(AND(Calculations!T13&gt;=3, OR(Calculations!G13&lt;27, Calculations!G13="")), Calculations!DG13, "Failure")</f>
        <v>0.96485329049704638</v>
      </c>
      <c r="K13" s="9" t="str">
        <f>IF(AND(Calculations!U13&gt;=3, OR(Calculations!H13&lt;27, Calculations!H13="")), Calculations!CH13, "Failure")</f>
        <v/>
      </c>
      <c r="L13" s="9" t="str">
        <f>IF(AND(Calculations!U13&gt;=3, OR(Calculations!H13&lt;27, Calculations!H13="")), Calculations!DH13, "Failure")</f>
        <v/>
      </c>
      <c r="M13" s="9" t="str">
        <f>IF(AND(Calculations!V13&gt;=3, OR(Calculations!I13&lt;27, Calculations!I13="")), Calculations!CI13, "Failure")</f>
        <v/>
      </c>
      <c r="N13" s="9" t="str">
        <f>IF(AND(Calculations!V13&gt;=3, OR(Calculations!I13&lt;27, Calculations!I13="")), Calculations!DI13, "Failure")</f>
        <v/>
      </c>
      <c r="O13" s="9" t="str">
        <f>IF(AND(Calculations!W13&gt;=3, OR(Calculations!J13&lt;27, Calculations!J13="")), Calculations!CJ13, "Failure")</f>
        <v/>
      </c>
      <c r="P13" s="9" t="str">
        <f>IF(AND(Calculations!W13&gt;=3, OR(Calculations!J13&lt;27, Calculations!J13="")), Calculations!DJ13, "Failure")</f>
        <v/>
      </c>
      <c r="Q13" s="9" t="str">
        <f>IF(AND(Calculations!X13&gt;=3, OR(Calculations!K13&lt;27, Calculations!K13="")), Calculations!CK13, "Failure")</f>
        <v/>
      </c>
      <c r="R13" s="9" t="str">
        <f>IF(AND(Calculations!X13&gt;=3, OR(Calculations!K13&lt;27, Calculations!K13="")), Calculations!DK13, "Failure")</f>
        <v/>
      </c>
      <c r="S13" s="9" t="str">
        <f>IF(AND(Calculations!Y13&gt;=3, OR(Calculations!L13&lt;27, Calculations!L13="")), Calculations!CL13, "Failure")</f>
        <v/>
      </c>
      <c r="T13" s="9" t="str">
        <f>IF(AND(Calculations!Y13&gt;=3, OR(Calculations!L13&lt;27, Calculations!L13="")), Calculations!DL13, "Failure")</f>
        <v/>
      </c>
      <c r="U13" s="9" t="str">
        <f>IF(AND(Calculations!Z13&gt;=3, OR(Calculations!K13&lt;27, Calculations!K13="")), Calculations!CM13, "Failure")</f>
        <v/>
      </c>
      <c r="V13" s="9" t="str">
        <f>IF(AND(Calculations!Z13&gt;=3, OR(Calculations!K13&lt;27, Calculations!K13="")), Calculations!DM13, "Failure")</f>
        <v/>
      </c>
      <c r="W13" s="9" t="str">
        <f>IF(AND(Calculations!AA13&gt;=3, OR(Calculations!L13&lt;27, Calculations!L13="")), Calculations!CN13, "Failure")</f>
        <v/>
      </c>
      <c r="X13" s="9" t="str">
        <f>IF(AND(Calculations!AA13&gt;=3, OR(Calculations!L13&lt;27, Calculations!L13="")), Calculations!DN13, "Failure")</f>
        <v/>
      </c>
      <c r="Y13" s="9" t="str">
        <f>IF(AND(Calculations!AB13&gt;=3, OR(Calculations!M13&lt;27, Calculations!M13="")), Calculations!CO13, "Failure")</f>
        <v/>
      </c>
      <c r="Z13" s="9" t="str">
        <f>IF(AND(Calculations!AB13&gt;=3, OR(Calculations!M13&lt;27, Calculations!M13="")), Calculations!DO13, "Failure")</f>
        <v/>
      </c>
      <c r="AA13" s="14"/>
      <c r="AB13" s="14"/>
      <c r="AC13" s="14"/>
      <c r="AD13" s="14"/>
      <c r="AE13" s="14"/>
      <c r="AF13" s="14"/>
      <c r="AG13" s="14"/>
      <c r="AH13" s="14"/>
      <c r="AI13" s="14"/>
      <c r="AJ13" s="14"/>
      <c r="AK13" s="14"/>
      <c r="AL13" s="14"/>
    </row>
    <row r="14" spans="1:101" x14ac:dyDescent="0.25">
      <c r="A14" s="2" t="str">
        <f>'Gene Table'!D13</f>
        <v>HIC1</v>
      </c>
      <c r="B14" s="3" t="s">
        <v>15</v>
      </c>
      <c r="C14" s="9">
        <f>IF(AND(Calculations!Q14&gt;=3,OR(Calculations!D14&lt;27, Calculations!D14="")), Calculations!CD14, "Failure")</f>
        <v>0.98508991521082467</v>
      </c>
      <c r="D14" s="9">
        <f>IF(AND(Calculations!Q14&gt;=3, OR(Calculations!D14&lt;27, Calculations!D14="")), Calculations!DD14, "Failure")</f>
        <v>1.4910084789175326E-2</v>
      </c>
      <c r="E14" s="9">
        <f>IF(AND(Calculations!R14&gt;=3, OR(Calculations!E14&lt;27, Calculations!E14="")), Calculations!CE14, "Failure")</f>
        <v>0.9136477669455022</v>
      </c>
      <c r="F14" s="9">
        <f>IF(AND(Calculations!R14&gt;=3, OR(Calculations!E14&lt;27, Calculations!E14="")), Calculations!DE14, "Failure")</f>
        <v>8.6352233054497796E-2</v>
      </c>
      <c r="G14" s="9">
        <f>IF(AND(Calculations!S14&gt;=3, OR(Calculations!F14&lt;27, Calculations!F14="")), Calculations!CF14, "Failure")</f>
        <v>0.5</v>
      </c>
      <c r="H14" s="9">
        <f>IF(AND(Calculations!S14&gt;=3, OR(Calculations!F14&lt;27, Calculations!F14="")), Calculations!DF14, "Failure")</f>
        <v>0.5</v>
      </c>
      <c r="I14" s="9">
        <f>IF(AND(Calculations!T14&gt;=3, OR(Calculations!G14&lt;27, Calculations!G14="")), Calculations!CG14, "Failure")</f>
        <v>4.7336309140357538E-2</v>
      </c>
      <c r="J14" s="9">
        <f>IF(AND(Calculations!T14&gt;=3, OR(Calculations!G14&lt;27, Calculations!G14="")), Calculations!DG14, "Failure")</f>
        <v>0.95266369085964242</v>
      </c>
      <c r="K14" s="9" t="str">
        <f>IF(AND(Calculations!U14&gt;=3, OR(Calculations!H14&lt;27, Calculations!H14="")), Calculations!CH14, "Failure")</f>
        <v/>
      </c>
      <c r="L14" s="9" t="str">
        <f>IF(AND(Calculations!U14&gt;=3, OR(Calculations!H14&lt;27, Calculations!H14="")), Calculations!DH14, "Failure")</f>
        <v/>
      </c>
      <c r="M14" s="9" t="str">
        <f>IF(AND(Calculations!V14&gt;=3, OR(Calculations!I14&lt;27, Calculations!I14="")), Calculations!CI14, "Failure")</f>
        <v/>
      </c>
      <c r="N14" s="9" t="str">
        <f>IF(AND(Calculations!V14&gt;=3, OR(Calculations!I14&lt;27, Calculations!I14="")), Calculations!DI14, "Failure")</f>
        <v/>
      </c>
      <c r="O14" s="9" t="str">
        <f>IF(AND(Calculations!W14&gt;=3, OR(Calculations!J14&lt;27, Calculations!J14="")), Calculations!CJ14, "Failure")</f>
        <v/>
      </c>
      <c r="P14" s="9" t="str">
        <f>IF(AND(Calculations!W14&gt;=3, OR(Calculations!J14&lt;27, Calculations!J14="")), Calculations!DJ14, "Failure")</f>
        <v/>
      </c>
      <c r="Q14" s="9" t="str">
        <f>IF(AND(Calculations!X14&gt;=3, OR(Calculations!K14&lt;27, Calculations!K14="")), Calculations!CK14, "Failure")</f>
        <v/>
      </c>
      <c r="R14" s="9" t="str">
        <f>IF(AND(Calculations!X14&gt;=3, OR(Calculations!K14&lt;27, Calculations!K14="")), Calculations!DK14, "Failure")</f>
        <v/>
      </c>
      <c r="S14" s="9" t="str">
        <f>IF(AND(Calculations!Y14&gt;=3, OR(Calculations!L14&lt;27, Calculations!L14="")), Calculations!CL14, "Failure")</f>
        <v/>
      </c>
      <c r="T14" s="9" t="str">
        <f>IF(AND(Calculations!Y14&gt;=3, OR(Calculations!L14&lt;27, Calculations!L14="")), Calculations!DL14, "Failure")</f>
        <v/>
      </c>
      <c r="U14" s="9" t="str">
        <f>IF(AND(Calculations!Z14&gt;=3, OR(Calculations!K14&lt;27, Calculations!K14="")), Calculations!CM14, "Failure")</f>
        <v/>
      </c>
      <c r="V14" s="9" t="str">
        <f>IF(AND(Calculations!Z14&gt;=3, OR(Calculations!K14&lt;27, Calculations!K14="")), Calculations!DM14, "Failure")</f>
        <v/>
      </c>
      <c r="W14" s="9" t="str">
        <f>IF(AND(Calculations!AA14&gt;=3, OR(Calculations!L14&lt;27, Calculations!L14="")), Calculations!CN14, "Failure")</f>
        <v/>
      </c>
      <c r="X14" s="9" t="str">
        <f>IF(AND(Calculations!AA14&gt;=3, OR(Calculations!L14&lt;27, Calculations!L14="")), Calculations!DN14, "Failure")</f>
        <v/>
      </c>
      <c r="Y14" s="9" t="str">
        <f>IF(AND(Calculations!AB14&gt;=3, OR(Calculations!M14&lt;27, Calculations!M14="")), Calculations!CO14, "Failure")</f>
        <v/>
      </c>
      <c r="Z14" s="9" t="str">
        <f>IF(AND(Calculations!AB14&gt;=3, OR(Calculations!M14&lt;27, Calculations!M14="")), Calculations!DO14, "Failure")</f>
        <v/>
      </c>
      <c r="AA14" s="14"/>
      <c r="AB14" s="14"/>
      <c r="AC14" s="14"/>
      <c r="AD14" s="14"/>
      <c r="AE14" s="14"/>
      <c r="AF14" s="14"/>
      <c r="AG14" s="14"/>
      <c r="AH14" s="14"/>
      <c r="AI14" s="14"/>
      <c r="AJ14" s="14"/>
      <c r="AK14" s="14"/>
      <c r="AL14" s="14"/>
    </row>
    <row r="15" spans="1:101" x14ac:dyDescent="0.25">
      <c r="A15" s="2" t="str">
        <f>'Gene Table'!D14</f>
        <v>MGMT</v>
      </c>
      <c r="B15" s="3" t="s">
        <v>16</v>
      </c>
      <c r="C15" s="9">
        <f>IF(AND(Calculations!Q15&gt;=3,OR(Calculations!D15&lt;27, Calculations!D15="")), Calculations!CD15, "Failure")</f>
        <v>0.99960620682227441</v>
      </c>
      <c r="D15" s="9">
        <f>IF(AND(Calculations!Q15&gt;=3, OR(Calculations!D15&lt;27, Calculations!D15="")), Calculations!DD15, "Failure")</f>
        <v>3.9379317772558764E-4</v>
      </c>
      <c r="E15" s="9">
        <f>IF(AND(Calculations!R15&gt;=3, OR(Calculations!E15&lt;27, Calculations!E15="")), Calculations!CE15, "Failure")</f>
        <v>0.853761448065669</v>
      </c>
      <c r="F15" s="9">
        <f>IF(AND(Calculations!R15&gt;=3, OR(Calculations!E15&lt;27, Calculations!E15="")), Calculations!DE15, "Failure")</f>
        <v>0.146238551934331</v>
      </c>
      <c r="G15" s="9">
        <f>IF(AND(Calculations!S15&gt;=3, OR(Calculations!F15&lt;27, Calculations!F15="")), Calculations!CF15, "Failure")</f>
        <v>0.27785282141235979</v>
      </c>
      <c r="H15" s="9">
        <f>IF(AND(Calculations!S15&gt;=3, OR(Calculations!F15&lt;27, Calculations!F15="")), Calculations!DF15, "Failure")</f>
        <v>0.72214717858764021</v>
      </c>
      <c r="I15" s="9">
        <f>IF(AND(Calculations!T15&gt;=3, OR(Calculations!G15&lt;27, Calculations!G15="")), Calculations!CG15, "Failure")</f>
        <v>2.4267612949440555E-2</v>
      </c>
      <c r="J15" s="9">
        <f>IF(AND(Calculations!T15&gt;=3, OR(Calculations!G15&lt;27, Calculations!G15="")), Calculations!DG15, "Failure")</f>
        <v>0.97573238705055942</v>
      </c>
      <c r="K15" s="9" t="str">
        <f>IF(AND(Calculations!U15&gt;=3, OR(Calculations!H15&lt;27, Calculations!H15="")), Calculations!CH15, "Failure")</f>
        <v/>
      </c>
      <c r="L15" s="9" t="str">
        <f>IF(AND(Calculations!U15&gt;=3, OR(Calculations!H15&lt;27, Calculations!H15="")), Calculations!DH15, "Failure")</f>
        <v/>
      </c>
      <c r="M15" s="9" t="str">
        <f>IF(AND(Calculations!V15&gt;=3, OR(Calculations!I15&lt;27, Calculations!I15="")), Calculations!CI15, "Failure")</f>
        <v/>
      </c>
      <c r="N15" s="9" t="str">
        <f>IF(AND(Calculations!V15&gt;=3, OR(Calculations!I15&lt;27, Calculations!I15="")), Calculations!DI15, "Failure")</f>
        <v/>
      </c>
      <c r="O15" s="9" t="str">
        <f>IF(AND(Calculations!W15&gt;=3, OR(Calculations!J15&lt;27, Calculations!J15="")), Calculations!CJ15, "Failure")</f>
        <v/>
      </c>
      <c r="P15" s="9" t="str">
        <f>IF(AND(Calculations!W15&gt;=3, OR(Calculations!J15&lt;27, Calculations!J15="")), Calculations!DJ15, "Failure")</f>
        <v/>
      </c>
      <c r="Q15" s="9" t="str">
        <f>IF(AND(Calculations!X15&gt;=3, OR(Calculations!K15&lt;27, Calculations!K15="")), Calculations!CK15, "Failure")</f>
        <v/>
      </c>
      <c r="R15" s="9" t="str">
        <f>IF(AND(Calculations!X15&gt;=3, OR(Calculations!K15&lt;27, Calculations!K15="")), Calculations!DK15, "Failure")</f>
        <v/>
      </c>
      <c r="S15" s="9" t="str">
        <f>IF(AND(Calculations!Y15&gt;=3, OR(Calculations!L15&lt;27, Calculations!L15="")), Calculations!CL15, "Failure")</f>
        <v/>
      </c>
      <c r="T15" s="9" t="str">
        <f>IF(AND(Calculations!Y15&gt;=3, OR(Calculations!L15&lt;27, Calculations!L15="")), Calculations!DL15, "Failure")</f>
        <v/>
      </c>
      <c r="U15" s="9" t="str">
        <f>IF(AND(Calculations!Z15&gt;=3, OR(Calculations!K15&lt;27, Calculations!K15="")), Calculations!CM15, "Failure")</f>
        <v/>
      </c>
      <c r="V15" s="9" t="str">
        <f>IF(AND(Calculations!Z15&gt;=3, OR(Calculations!K15&lt;27, Calculations!K15="")), Calculations!DM15, "Failure")</f>
        <v/>
      </c>
      <c r="W15" s="9" t="str">
        <f>IF(AND(Calculations!AA15&gt;=3, OR(Calculations!L15&lt;27, Calculations!L15="")), Calculations!CN15, "Failure")</f>
        <v/>
      </c>
      <c r="X15" s="9" t="str">
        <f>IF(AND(Calculations!AA15&gt;=3, OR(Calculations!L15&lt;27, Calculations!L15="")), Calculations!DN15, "Failure")</f>
        <v/>
      </c>
      <c r="Y15" s="9" t="str">
        <f>IF(AND(Calculations!AB15&gt;=3, OR(Calculations!M15&lt;27, Calculations!M15="")), Calculations!CO15, "Failure")</f>
        <v/>
      </c>
      <c r="Z15" s="9" t="str">
        <f>IF(AND(Calculations!AB15&gt;=3, OR(Calculations!M15&lt;27, Calculations!M15="")), Calculations!DO15, "Failure")</f>
        <v/>
      </c>
      <c r="AA15" s="14"/>
      <c r="AB15" s="14"/>
      <c r="AC15" s="14"/>
      <c r="AD15" s="14"/>
      <c r="AE15" s="14"/>
      <c r="AF15" s="14"/>
      <c r="AG15" s="14"/>
      <c r="AH15" s="14"/>
      <c r="AI15" s="14"/>
      <c r="AJ15" s="14"/>
      <c r="AK15" s="14"/>
      <c r="AL15" s="14"/>
    </row>
    <row r="16" spans="1:101" x14ac:dyDescent="0.25">
      <c r="A16" s="2" t="str">
        <f>'Gene Table'!D15</f>
        <v>PRDM2</v>
      </c>
      <c r="B16" s="3" t="s">
        <v>17</v>
      </c>
      <c r="C16" s="9">
        <f>IF(AND(Calculations!Q16&gt;=3,OR(Calculations!D16&lt;27, Calculations!D16="")), Calculations!CD16, "Failure")</f>
        <v>0.99999701606960156</v>
      </c>
      <c r="D16" s="9">
        <f>IF(AND(Calculations!Q16&gt;=3, OR(Calculations!D16&lt;27, Calculations!D16="")), Calculations!DD16, "Failure")</f>
        <v>2.9839303984369181E-6</v>
      </c>
      <c r="E16" s="9">
        <f>IF(AND(Calculations!R16&gt;=3, OR(Calculations!E16&lt;27, Calculations!E16="")), Calculations!CE16, "Failure")</f>
        <v>0.84392481360600002</v>
      </c>
      <c r="F16" s="9">
        <f>IF(AND(Calculations!R16&gt;=3, OR(Calculations!E16&lt;27, Calculations!E16="")), Calculations!DE16, "Failure")</f>
        <v>0.15607518639399998</v>
      </c>
      <c r="G16" s="9">
        <f>IF(AND(Calculations!S16&gt;=3, OR(Calculations!F16&lt;27, Calculations!F16="")), Calculations!CF16, "Failure")</f>
        <v>0.20319344190852198</v>
      </c>
      <c r="H16" s="9">
        <f>IF(AND(Calculations!S16&gt;=3, OR(Calculations!F16&lt;27, Calculations!F16="")), Calculations!DF16, "Failure")</f>
        <v>0.79680655809147805</v>
      </c>
      <c r="I16" s="9">
        <f>IF(AND(Calculations!T16&gt;=3, OR(Calculations!G16&lt;27, Calculations!G16="")), Calculations!CG16, "Failure")</f>
        <v>3.2520961147934208E-3</v>
      </c>
      <c r="J16" s="9">
        <f>IF(AND(Calculations!T16&gt;=3, OR(Calculations!G16&lt;27, Calculations!G16="")), Calculations!DG16, "Failure")</f>
        <v>0.99674790388520662</v>
      </c>
      <c r="K16" s="9" t="str">
        <f>IF(AND(Calculations!U16&gt;=3, OR(Calculations!H16&lt;27, Calculations!H16="")), Calculations!CH16, "Failure")</f>
        <v/>
      </c>
      <c r="L16" s="9" t="str">
        <f>IF(AND(Calculations!U16&gt;=3, OR(Calculations!H16&lt;27, Calculations!H16="")), Calculations!DH16, "Failure")</f>
        <v/>
      </c>
      <c r="M16" s="9" t="str">
        <f>IF(AND(Calculations!V16&gt;=3, OR(Calculations!I16&lt;27, Calculations!I16="")), Calculations!CI16, "Failure")</f>
        <v/>
      </c>
      <c r="N16" s="9" t="str">
        <f>IF(AND(Calculations!V16&gt;=3, OR(Calculations!I16&lt;27, Calculations!I16="")), Calculations!DI16, "Failure")</f>
        <v/>
      </c>
      <c r="O16" s="9" t="str">
        <f>IF(AND(Calculations!W16&gt;=3, OR(Calculations!J16&lt;27, Calculations!J16="")), Calculations!CJ16, "Failure")</f>
        <v/>
      </c>
      <c r="P16" s="9" t="str">
        <f>IF(AND(Calculations!W16&gt;=3, OR(Calculations!J16&lt;27, Calculations!J16="")), Calculations!DJ16, "Failure")</f>
        <v/>
      </c>
      <c r="Q16" s="9" t="str">
        <f>IF(AND(Calculations!X16&gt;=3, OR(Calculations!K16&lt;27, Calculations!K16="")), Calculations!CK16, "Failure")</f>
        <v/>
      </c>
      <c r="R16" s="9" t="str">
        <f>IF(AND(Calculations!X16&gt;=3, OR(Calculations!K16&lt;27, Calculations!K16="")), Calculations!DK16, "Failure")</f>
        <v/>
      </c>
      <c r="S16" s="9" t="str">
        <f>IF(AND(Calculations!Y16&gt;=3, OR(Calculations!L16&lt;27, Calculations!L16="")), Calculations!CL16, "Failure")</f>
        <v/>
      </c>
      <c r="T16" s="9" t="str">
        <f>IF(AND(Calculations!Y16&gt;=3, OR(Calculations!L16&lt;27, Calculations!L16="")), Calculations!DL16, "Failure")</f>
        <v/>
      </c>
      <c r="U16" s="9" t="str">
        <f>IF(AND(Calculations!Z16&gt;=3, OR(Calculations!K16&lt;27, Calculations!K16="")), Calculations!CM16, "Failure")</f>
        <v/>
      </c>
      <c r="V16" s="9" t="str">
        <f>IF(AND(Calculations!Z16&gt;=3, OR(Calculations!K16&lt;27, Calculations!K16="")), Calculations!DM16, "Failure")</f>
        <v/>
      </c>
      <c r="W16" s="9" t="str">
        <f>IF(AND(Calculations!AA16&gt;=3, OR(Calculations!L16&lt;27, Calculations!L16="")), Calculations!CN16, "Failure")</f>
        <v/>
      </c>
      <c r="X16" s="9" t="str">
        <f>IF(AND(Calculations!AA16&gt;=3, OR(Calculations!L16&lt;27, Calculations!L16="")), Calculations!DN16, "Failure")</f>
        <v/>
      </c>
      <c r="Y16" s="9" t="str">
        <f>IF(AND(Calculations!AB16&gt;=3, OR(Calculations!M16&lt;27, Calculations!M16="")), Calculations!CO16, "Failure")</f>
        <v/>
      </c>
      <c r="Z16" s="9" t="str">
        <f>IF(AND(Calculations!AB16&gt;=3, OR(Calculations!M16&lt;27, Calculations!M16="")), Calculations!DO16, "Failure")</f>
        <v/>
      </c>
      <c r="AA16" s="14"/>
      <c r="AB16" s="14"/>
      <c r="AC16" s="14"/>
      <c r="AD16" s="14"/>
      <c r="AE16" s="14"/>
      <c r="AF16" s="14"/>
      <c r="AG16" s="14"/>
      <c r="AH16" s="14"/>
      <c r="AI16" s="14"/>
      <c r="AJ16" s="14"/>
      <c r="AK16" s="14"/>
      <c r="AL16" s="14"/>
    </row>
    <row r="17" spans="1:38" x14ac:dyDescent="0.25">
      <c r="A17" s="2" t="str">
        <f>'Gene Table'!D16</f>
        <v>PTEN</v>
      </c>
      <c r="B17" s="3" t="s">
        <v>18</v>
      </c>
      <c r="C17" s="9">
        <f>IF(AND(Calculations!Q17&gt;=3,OR(Calculations!D17&lt;27, Calculations!D17="")), Calculations!CD17, "Failure")</f>
        <v>4.1099719490074862E-2</v>
      </c>
      <c r="D17" s="9">
        <f>IF(AND(Calculations!Q17&gt;=3, OR(Calculations!D17&lt;27, Calculations!D17="")), Calculations!DD17, "Failure")</f>
        <v>0.95890028050992515</v>
      </c>
      <c r="E17" s="9">
        <f>IF(AND(Calculations!R17&gt;=3, OR(Calculations!E17&lt;27, Calculations!E17="")), Calculations!CE17, "Failure")</f>
        <v>9.4704571863434048E-2</v>
      </c>
      <c r="F17" s="9">
        <f>IF(AND(Calculations!R17&gt;=3, OR(Calculations!E17&lt;27, Calculations!E17="")), Calculations!DE17, "Failure")</f>
        <v>0.90529542813656594</v>
      </c>
      <c r="G17" s="9">
        <f>IF(AND(Calculations!S17&gt;=3, OR(Calculations!F17&lt;27, Calculations!F17="")), Calculations!CF17, "Failure")</f>
        <v>4.1583537755612243E-2</v>
      </c>
      <c r="H17" s="9">
        <f>IF(AND(Calculations!S17&gt;=3, OR(Calculations!F17&lt;27, Calculations!F17="")), Calculations!DF17, "Failure")</f>
        <v>0.95841646224438781</v>
      </c>
      <c r="I17" s="9">
        <f>IF(AND(Calculations!T17&gt;=3, OR(Calculations!G17&lt;27, Calculations!G17="")), Calculations!CG17, "Failure")</f>
        <v>1.5649431593852917E-2</v>
      </c>
      <c r="J17" s="9">
        <f>IF(AND(Calculations!T17&gt;=3, OR(Calculations!G17&lt;27, Calculations!G17="")), Calculations!DG17, "Failure")</f>
        <v>0.9843505684061471</v>
      </c>
      <c r="K17" s="9" t="str">
        <f>IF(AND(Calculations!U17&gt;=3, OR(Calculations!H17&lt;27, Calculations!H17="")), Calculations!CH17, "Failure")</f>
        <v/>
      </c>
      <c r="L17" s="9" t="str">
        <f>IF(AND(Calculations!U17&gt;=3, OR(Calculations!H17&lt;27, Calculations!H17="")), Calculations!DH17, "Failure")</f>
        <v/>
      </c>
      <c r="M17" s="9" t="str">
        <f>IF(AND(Calculations!V17&gt;=3, OR(Calculations!I17&lt;27, Calculations!I17="")), Calculations!CI17, "Failure")</f>
        <v/>
      </c>
      <c r="N17" s="9" t="str">
        <f>IF(AND(Calculations!V17&gt;=3, OR(Calculations!I17&lt;27, Calculations!I17="")), Calculations!DI17, "Failure")</f>
        <v/>
      </c>
      <c r="O17" s="9" t="str">
        <f>IF(AND(Calculations!W17&gt;=3, OR(Calculations!J17&lt;27, Calculations!J17="")), Calculations!CJ17, "Failure")</f>
        <v/>
      </c>
      <c r="P17" s="9" t="str">
        <f>IF(AND(Calculations!W17&gt;=3, OR(Calculations!J17&lt;27, Calculations!J17="")), Calculations!DJ17, "Failure")</f>
        <v/>
      </c>
      <c r="Q17" s="9" t="str">
        <f>IF(AND(Calculations!X17&gt;=3, OR(Calculations!K17&lt;27, Calculations!K17="")), Calculations!CK17, "Failure")</f>
        <v/>
      </c>
      <c r="R17" s="9" t="str">
        <f>IF(AND(Calculations!X17&gt;=3, OR(Calculations!K17&lt;27, Calculations!K17="")), Calculations!DK17, "Failure")</f>
        <v/>
      </c>
      <c r="S17" s="9" t="str">
        <f>IF(AND(Calculations!Y17&gt;=3, OR(Calculations!L17&lt;27, Calculations!L17="")), Calculations!CL17, "Failure")</f>
        <v/>
      </c>
      <c r="T17" s="9" t="str">
        <f>IF(AND(Calculations!Y17&gt;=3, OR(Calculations!L17&lt;27, Calculations!L17="")), Calculations!DL17, "Failure")</f>
        <v/>
      </c>
      <c r="U17" s="9" t="str">
        <f>IF(AND(Calculations!Z17&gt;=3, OR(Calculations!K17&lt;27, Calculations!K17="")), Calculations!CM17, "Failure")</f>
        <v/>
      </c>
      <c r="V17" s="9" t="str">
        <f>IF(AND(Calculations!Z17&gt;=3, OR(Calculations!K17&lt;27, Calculations!K17="")), Calculations!DM17, "Failure")</f>
        <v/>
      </c>
      <c r="W17" s="9" t="str">
        <f>IF(AND(Calculations!AA17&gt;=3, OR(Calculations!L17&lt;27, Calculations!L17="")), Calculations!CN17, "Failure")</f>
        <v/>
      </c>
      <c r="X17" s="9" t="str">
        <f>IF(AND(Calculations!AA17&gt;=3, OR(Calculations!L17&lt;27, Calculations!L17="")), Calculations!DN17, "Failure")</f>
        <v/>
      </c>
      <c r="Y17" s="9" t="str">
        <f>IF(AND(Calculations!AB17&gt;=3, OR(Calculations!M17&lt;27, Calculations!M17="")), Calculations!CO17, "Failure")</f>
        <v/>
      </c>
      <c r="Z17" s="9" t="str">
        <f>IF(AND(Calculations!AB17&gt;=3, OR(Calculations!M17&lt;27, Calculations!M17="")), Calculations!DO17, "Failure")</f>
        <v/>
      </c>
      <c r="AA17" s="14"/>
      <c r="AB17" s="14"/>
      <c r="AC17" s="14"/>
      <c r="AD17" s="14"/>
      <c r="AE17" s="14"/>
      <c r="AF17" s="14"/>
      <c r="AG17" s="14"/>
      <c r="AH17" s="14"/>
      <c r="AI17" s="14"/>
      <c r="AJ17" s="14"/>
      <c r="AK17" s="14"/>
      <c r="AL17" s="14"/>
    </row>
    <row r="18" spans="1:38" x14ac:dyDescent="0.25">
      <c r="A18" s="2" t="str">
        <f>'Gene Table'!D17</f>
        <v>PTGS2</v>
      </c>
      <c r="B18" s="3" t="s">
        <v>19</v>
      </c>
      <c r="C18" s="9">
        <f>IF(AND(Calculations!Q18&gt;=3,OR(Calculations!D18&lt;27, Calculations!D18="")), Calculations!CD18, "Failure")</f>
        <v>1.2262785141760633E-2</v>
      </c>
      <c r="D18" s="9">
        <f>IF(AND(Calculations!Q18&gt;=3, OR(Calculations!D18&lt;27, Calculations!D18="")), Calculations!DD18, "Failure")</f>
        <v>0.9877372148582394</v>
      </c>
      <c r="E18" s="9">
        <f>IF(AND(Calculations!R18&gt;=3, OR(Calculations!E18&lt;27, Calculations!E18="")), Calculations!CE18, "Failure")</f>
        <v>1.1829137030434094E-2</v>
      </c>
      <c r="F18" s="9">
        <f>IF(AND(Calculations!R18&gt;=3, OR(Calculations!E18&lt;27, Calculations!E18="")), Calculations!DE18, "Failure")</f>
        <v>0.98817086296956591</v>
      </c>
      <c r="G18" s="9">
        <f>IF(AND(Calculations!S18&gt;=3, OR(Calculations!F18&lt;27, Calculations!F18="")), Calculations!CF18, "Failure")</f>
        <v>2.7113921405073314E-2</v>
      </c>
      <c r="H18" s="9">
        <f>IF(AND(Calculations!S18&gt;=3, OR(Calculations!F18&lt;27, Calculations!F18="")), Calculations!DF18, "Failure")</f>
        <v>0.97288607859492671</v>
      </c>
      <c r="I18" s="9">
        <f>IF(AND(Calculations!T18&gt;=3, OR(Calculations!G18&lt;27, Calculations!G18="")), Calculations!CG18, "Failure")</f>
        <v>2.0771176627545077E-2</v>
      </c>
      <c r="J18" s="9">
        <f>IF(AND(Calculations!T18&gt;=3, OR(Calculations!G18&lt;27, Calculations!G18="")), Calculations!DG18, "Failure")</f>
        <v>0.97922882337245487</v>
      </c>
      <c r="K18" s="9" t="str">
        <f>IF(AND(Calculations!U18&gt;=3, OR(Calculations!H18&lt;27, Calculations!H18="")), Calculations!CH18, "Failure")</f>
        <v/>
      </c>
      <c r="L18" s="9" t="str">
        <f>IF(AND(Calculations!U18&gt;=3, OR(Calculations!H18&lt;27, Calculations!H18="")), Calculations!DH18, "Failure")</f>
        <v/>
      </c>
      <c r="M18" s="9" t="str">
        <f>IF(AND(Calculations!V18&gt;=3, OR(Calculations!I18&lt;27, Calculations!I18="")), Calculations!CI18, "Failure")</f>
        <v/>
      </c>
      <c r="N18" s="9" t="str">
        <f>IF(AND(Calculations!V18&gt;=3, OR(Calculations!I18&lt;27, Calculations!I18="")), Calculations!DI18, "Failure")</f>
        <v/>
      </c>
      <c r="O18" s="9" t="str">
        <f>IF(AND(Calculations!W18&gt;=3, OR(Calculations!J18&lt;27, Calculations!J18="")), Calculations!CJ18, "Failure")</f>
        <v/>
      </c>
      <c r="P18" s="9" t="str">
        <f>IF(AND(Calculations!W18&gt;=3, OR(Calculations!J18&lt;27, Calculations!J18="")), Calculations!DJ18, "Failure")</f>
        <v/>
      </c>
      <c r="Q18" s="9" t="str">
        <f>IF(AND(Calculations!X18&gt;=3, OR(Calculations!K18&lt;27, Calculations!K18="")), Calculations!CK18, "Failure")</f>
        <v/>
      </c>
      <c r="R18" s="9" t="str">
        <f>IF(AND(Calculations!X18&gt;=3, OR(Calculations!K18&lt;27, Calculations!K18="")), Calculations!DK18, "Failure")</f>
        <v/>
      </c>
      <c r="S18" s="9" t="str">
        <f>IF(AND(Calculations!Y18&gt;=3, OR(Calculations!L18&lt;27, Calculations!L18="")), Calculations!CL18, "Failure")</f>
        <v/>
      </c>
      <c r="T18" s="9" t="str">
        <f>IF(AND(Calculations!Y18&gt;=3, OR(Calculations!L18&lt;27, Calculations!L18="")), Calculations!DL18, "Failure")</f>
        <v/>
      </c>
      <c r="U18" s="9" t="str">
        <f>IF(AND(Calculations!Z18&gt;=3, OR(Calculations!K18&lt;27, Calculations!K18="")), Calculations!CM18, "Failure")</f>
        <v/>
      </c>
      <c r="V18" s="9" t="str">
        <f>IF(AND(Calculations!Z18&gt;=3, OR(Calculations!K18&lt;27, Calculations!K18="")), Calculations!DM18, "Failure")</f>
        <v/>
      </c>
      <c r="W18" s="9" t="str">
        <f>IF(AND(Calculations!AA18&gt;=3, OR(Calculations!L18&lt;27, Calculations!L18="")), Calculations!CN18, "Failure")</f>
        <v/>
      </c>
      <c r="X18" s="9" t="str">
        <f>IF(AND(Calculations!AA18&gt;=3, OR(Calculations!L18&lt;27, Calculations!L18="")), Calculations!DN18, "Failure")</f>
        <v/>
      </c>
      <c r="Y18" s="9" t="str">
        <f>IF(AND(Calculations!AB18&gt;=3, OR(Calculations!M18&lt;27, Calculations!M18="")), Calculations!CO18, "Failure")</f>
        <v/>
      </c>
      <c r="Z18" s="9" t="str">
        <f>IF(AND(Calculations!AB18&gt;=3, OR(Calculations!M18&lt;27, Calculations!M18="")), Calculations!DO18, "Failure")</f>
        <v/>
      </c>
      <c r="AA18" s="14"/>
      <c r="AB18" s="14"/>
      <c r="AC18" s="14"/>
      <c r="AD18" s="14"/>
      <c r="AE18" s="14"/>
      <c r="AF18" s="14"/>
      <c r="AG18" s="14"/>
      <c r="AH18" s="14"/>
      <c r="AI18" s="14"/>
      <c r="AJ18" s="14"/>
      <c r="AK18" s="14"/>
      <c r="AL18" s="14"/>
    </row>
    <row r="19" spans="1:38" x14ac:dyDescent="0.25">
      <c r="A19" s="2" t="str">
        <f>'Gene Table'!D18</f>
        <v>PYCARD</v>
      </c>
      <c r="B19" s="3" t="s">
        <v>20</v>
      </c>
      <c r="C19" s="9">
        <f>IF(AND(Calculations!Q19&gt;=3,OR(Calculations!D19&lt;27, Calculations!D19="")), Calculations!CD19, "Failure")</f>
        <v>0.99999445709390666</v>
      </c>
      <c r="D19" s="9">
        <f>IF(AND(Calculations!Q19&gt;=3, OR(Calculations!D19&lt;27, Calculations!D19="")), Calculations!DD19, "Failure")</f>
        <v>5.5429060933365193E-6</v>
      </c>
      <c r="E19" s="9">
        <f>IF(AND(Calculations!R19&gt;=3, OR(Calculations!E19&lt;27, Calculations!E19="")), Calculations!CE19, "Failure")</f>
        <v>0.80443748716039842</v>
      </c>
      <c r="F19" s="9">
        <f>IF(AND(Calculations!R19&gt;=3, OR(Calculations!E19&lt;27, Calculations!E19="")), Calculations!DE19, "Failure")</f>
        <v>0.19556251283960158</v>
      </c>
      <c r="G19" s="9">
        <f>IF(AND(Calculations!S19&gt;=3, OR(Calculations!F19&lt;27, Calculations!F19="")), Calculations!CF19, "Failure")</f>
        <v>0.3202288128905566</v>
      </c>
      <c r="H19" s="9">
        <f>IF(AND(Calculations!S19&gt;=3, OR(Calculations!F19&lt;27, Calculations!F19="")), Calculations!DF19, "Failure")</f>
        <v>0.6797711871094434</v>
      </c>
      <c r="I19" s="9">
        <f>IF(AND(Calculations!T19&gt;=3, OR(Calculations!G19&lt;27, Calculations!G19="")), Calculations!CG19, "Failure")</f>
        <v>4.4664912950612326E-2</v>
      </c>
      <c r="J19" s="9">
        <f>IF(AND(Calculations!T19&gt;=3, OR(Calculations!G19&lt;27, Calculations!G19="")), Calculations!DG19, "Failure")</f>
        <v>0.95533508704938763</v>
      </c>
      <c r="K19" s="9" t="str">
        <f>IF(AND(Calculations!U19&gt;=3, OR(Calculations!H19&lt;27, Calculations!H19="")), Calculations!CH19, "Failure")</f>
        <v/>
      </c>
      <c r="L19" s="9" t="str">
        <f>IF(AND(Calculations!U19&gt;=3, OR(Calculations!H19&lt;27, Calculations!H19="")), Calculations!DH19, "Failure")</f>
        <v/>
      </c>
      <c r="M19" s="9" t="str">
        <f>IF(AND(Calculations!V19&gt;=3, OR(Calculations!I19&lt;27, Calculations!I19="")), Calculations!CI19, "Failure")</f>
        <v/>
      </c>
      <c r="N19" s="9" t="str">
        <f>IF(AND(Calculations!V19&gt;=3, OR(Calculations!I19&lt;27, Calculations!I19="")), Calculations!DI19, "Failure")</f>
        <v/>
      </c>
      <c r="O19" s="9" t="str">
        <f>IF(AND(Calculations!W19&gt;=3, OR(Calculations!J19&lt;27, Calculations!J19="")), Calculations!CJ19, "Failure")</f>
        <v/>
      </c>
      <c r="P19" s="9" t="str">
        <f>IF(AND(Calculations!W19&gt;=3, OR(Calculations!J19&lt;27, Calculations!J19="")), Calculations!DJ19, "Failure")</f>
        <v/>
      </c>
      <c r="Q19" s="9" t="str">
        <f>IF(AND(Calculations!X19&gt;=3, OR(Calculations!K19&lt;27, Calculations!K19="")), Calculations!CK19, "Failure")</f>
        <v/>
      </c>
      <c r="R19" s="9" t="str">
        <f>IF(AND(Calculations!X19&gt;=3, OR(Calculations!K19&lt;27, Calculations!K19="")), Calculations!DK19, "Failure")</f>
        <v/>
      </c>
      <c r="S19" s="9" t="str">
        <f>IF(AND(Calculations!Y19&gt;=3, OR(Calculations!L19&lt;27, Calculations!L19="")), Calculations!CL19, "Failure")</f>
        <v/>
      </c>
      <c r="T19" s="9" t="str">
        <f>IF(AND(Calculations!Y19&gt;=3, OR(Calculations!L19&lt;27, Calculations!L19="")), Calculations!DL19, "Failure")</f>
        <v/>
      </c>
      <c r="U19" s="9" t="str">
        <f>IF(AND(Calculations!Z19&gt;=3, OR(Calculations!K19&lt;27, Calculations!K19="")), Calculations!CM19, "Failure")</f>
        <v/>
      </c>
      <c r="V19" s="9" t="str">
        <f>IF(AND(Calculations!Z19&gt;=3, OR(Calculations!K19&lt;27, Calculations!K19="")), Calculations!DM19, "Failure")</f>
        <v/>
      </c>
      <c r="W19" s="9" t="str">
        <f>IF(AND(Calculations!AA19&gt;=3, OR(Calculations!L19&lt;27, Calculations!L19="")), Calculations!CN19, "Failure")</f>
        <v/>
      </c>
      <c r="X19" s="9" t="str">
        <f>IF(AND(Calculations!AA19&gt;=3, OR(Calculations!L19&lt;27, Calculations!L19="")), Calculations!DN19, "Failure")</f>
        <v/>
      </c>
      <c r="Y19" s="9" t="str">
        <f>IF(AND(Calculations!AB19&gt;=3, OR(Calculations!M19&lt;27, Calculations!M19="")), Calculations!CO19, "Failure")</f>
        <v/>
      </c>
      <c r="Z19" s="9" t="str">
        <f>IF(AND(Calculations!AB19&gt;=3, OR(Calculations!M19&lt;27, Calculations!M19="")), Calculations!DO19, "Failure")</f>
        <v/>
      </c>
      <c r="AA19" s="14"/>
      <c r="AB19" s="14"/>
      <c r="AC19" s="14"/>
      <c r="AD19" s="14"/>
      <c r="AE19" s="14"/>
      <c r="AF19" s="14"/>
      <c r="AG19" s="14"/>
      <c r="AH19" s="14"/>
      <c r="AI19" s="14"/>
      <c r="AJ19" s="14"/>
      <c r="AK19" s="14"/>
      <c r="AL19" s="14"/>
    </row>
    <row r="20" spans="1:38" x14ac:dyDescent="0.25">
      <c r="A20" s="2" t="str">
        <f>'Gene Table'!D19</f>
        <v>RASSF1</v>
      </c>
      <c r="B20" s="3" t="s">
        <v>21</v>
      </c>
      <c r="C20" s="9">
        <f>IF(AND(Calculations!Q20&gt;=3,OR(Calculations!D20&lt;27, Calculations!D20="")), Calculations!CD20, "Failure")</f>
        <v>3.9326399933323299E-2</v>
      </c>
      <c r="D20" s="9">
        <f>IF(AND(Calculations!Q20&gt;=3, OR(Calculations!D20&lt;27, Calculations!D20="")), Calculations!DD20, "Failure")</f>
        <v>0.96067360006667668</v>
      </c>
      <c r="E20" s="9">
        <f>IF(AND(Calculations!R20&gt;=3, OR(Calculations!E20&lt;27, Calculations!E20="")), Calculations!CE20, "Failure")</f>
        <v>0.1148333830423198</v>
      </c>
      <c r="F20" s="9">
        <f>IF(AND(Calculations!R20&gt;=3, OR(Calculations!E20&lt;27, Calculations!E20="")), Calculations!DE20, "Failure")</f>
        <v>0.88516661695768017</v>
      </c>
      <c r="G20" s="9">
        <f>IF(AND(Calculations!S20&gt;=3, OR(Calculations!F20&lt;27, Calculations!F20="")), Calculations!CF20, "Failure")</f>
        <v>0.20353388451706719</v>
      </c>
      <c r="H20" s="9">
        <f>IF(AND(Calculations!S20&gt;=3, OR(Calculations!F20&lt;27, Calculations!F20="")), Calculations!DF20, "Failure")</f>
        <v>0.79646611548293278</v>
      </c>
      <c r="I20" s="9">
        <f>IF(AND(Calculations!T20&gt;=3, OR(Calculations!G20&lt;27, Calculations!G20="")), Calculations!CG20, "Failure")</f>
        <v>0.17391795485178288</v>
      </c>
      <c r="J20" s="9">
        <f>IF(AND(Calculations!T20&gt;=3, OR(Calculations!G20&lt;27, Calculations!G20="")), Calculations!DG20, "Failure")</f>
        <v>0.82608204514821715</v>
      </c>
      <c r="K20" s="9" t="str">
        <f>IF(AND(Calculations!U20&gt;=3, OR(Calculations!H20&lt;27, Calculations!H20="")), Calculations!CH20, "Failure")</f>
        <v/>
      </c>
      <c r="L20" s="9" t="str">
        <f>IF(AND(Calculations!U20&gt;=3, OR(Calculations!H20&lt;27, Calculations!H20="")), Calculations!DH20, "Failure")</f>
        <v/>
      </c>
      <c r="M20" s="9" t="str">
        <f>IF(AND(Calculations!V20&gt;=3, OR(Calculations!I20&lt;27, Calculations!I20="")), Calculations!CI20, "Failure")</f>
        <v/>
      </c>
      <c r="N20" s="9" t="str">
        <f>IF(AND(Calculations!V20&gt;=3, OR(Calculations!I20&lt;27, Calculations!I20="")), Calculations!DI20, "Failure")</f>
        <v/>
      </c>
      <c r="O20" s="9" t="str">
        <f>IF(AND(Calculations!W20&gt;=3, OR(Calculations!J20&lt;27, Calculations!J20="")), Calculations!CJ20, "Failure")</f>
        <v/>
      </c>
      <c r="P20" s="9" t="str">
        <f>IF(AND(Calculations!W20&gt;=3, OR(Calculations!J20&lt;27, Calculations!J20="")), Calculations!DJ20, "Failure")</f>
        <v/>
      </c>
      <c r="Q20" s="9" t="str">
        <f>IF(AND(Calculations!X20&gt;=3, OR(Calculations!K20&lt;27, Calculations!K20="")), Calculations!CK20, "Failure")</f>
        <v/>
      </c>
      <c r="R20" s="9" t="str">
        <f>IF(AND(Calculations!X20&gt;=3, OR(Calculations!K20&lt;27, Calculations!K20="")), Calculations!DK20, "Failure")</f>
        <v/>
      </c>
      <c r="S20" s="9" t="str">
        <f>IF(AND(Calculations!Y20&gt;=3, OR(Calculations!L20&lt;27, Calculations!L20="")), Calculations!CL20, "Failure")</f>
        <v/>
      </c>
      <c r="T20" s="9" t="str">
        <f>IF(AND(Calculations!Y20&gt;=3, OR(Calculations!L20&lt;27, Calculations!L20="")), Calculations!DL20, "Failure")</f>
        <v/>
      </c>
      <c r="U20" s="9" t="str">
        <f>IF(AND(Calculations!Z20&gt;=3, OR(Calculations!K20&lt;27, Calculations!K20="")), Calculations!CM20, "Failure")</f>
        <v/>
      </c>
      <c r="V20" s="9" t="str">
        <f>IF(AND(Calculations!Z20&gt;=3, OR(Calculations!K20&lt;27, Calculations!K20="")), Calculations!DM20, "Failure")</f>
        <v/>
      </c>
      <c r="W20" s="9" t="str">
        <f>IF(AND(Calculations!AA20&gt;=3, OR(Calculations!L20&lt;27, Calculations!L20="")), Calculations!CN20, "Failure")</f>
        <v/>
      </c>
      <c r="X20" s="9" t="str">
        <f>IF(AND(Calculations!AA20&gt;=3, OR(Calculations!L20&lt;27, Calculations!L20="")), Calculations!DN20, "Failure")</f>
        <v/>
      </c>
      <c r="Y20" s="9" t="str">
        <f>IF(AND(Calculations!AB20&gt;=3, OR(Calculations!M20&lt;27, Calculations!M20="")), Calculations!CO20, "Failure")</f>
        <v/>
      </c>
      <c r="Z20" s="9" t="str">
        <f>IF(AND(Calculations!AB20&gt;=3, OR(Calculations!M20&lt;27, Calculations!M20="")), Calculations!DO20, "Failure")</f>
        <v/>
      </c>
      <c r="AA20" s="14"/>
      <c r="AB20" s="14"/>
      <c r="AC20" s="14"/>
      <c r="AD20" s="14"/>
      <c r="AE20" s="14"/>
      <c r="AF20" s="14"/>
      <c r="AG20" s="14"/>
      <c r="AH20" s="14"/>
      <c r="AI20" s="14"/>
      <c r="AJ20" s="14"/>
      <c r="AK20" s="14"/>
      <c r="AL20" s="14"/>
    </row>
    <row r="21" spans="1:38" x14ac:dyDescent="0.25">
      <c r="A21" s="2" t="str">
        <f>'Gene Table'!D20</f>
        <v>SFN</v>
      </c>
      <c r="B21" s="3" t="s">
        <v>22</v>
      </c>
      <c r="C21" s="9">
        <f>IF(AND(Calculations!Q21&gt;=3,OR(Calculations!D21&lt;27, Calculations!D21="")), Calculations!CD21, "Failure")</f>
        <v>0.99999624914113117</v>
      </c>
      <c r="D21" s="9">
        <f>IF(AND(Calculations!Q21&gt;=3, OR(Calculations!D21&lt;27, Calculations!D21="")), Calculations!DD21, "Failure")</f>
        <v>3.7508588688339728E-6</v>
      </c>
      <c r="E21" s="9">
        <f>IF(AND(Calculations!R21&gt;=3, OR(Calculations!E21&lt;27, Calculations!E21="")), Calculations!CE21, "Failure")</f>
        <v>0.79460366656620107</v>
      </c>
      <c r="F21" s="9">
        <f>IF(AND(Calculations!R21&gt;=3, OR(Calculations!E21&lt;27, Calculations!E21="")), Calculations!DE21, "Failure")</f>
        <v>0.20539633343379893</v>
      </c>
      <c r="G21" s="9">
        <f>IF(AND(Calculations!S21&gt;=3, OR(Calculations!F21&lt;27, Calculations!F21="")), Calculations!CF21, "Failure")</f>
        <v>0.22893731487629354</v>
      </c>
      <c r="H21" s="9">
        <f>IF(AND(Calculations!S21&gt;=3, OR(Calculations!F21&lt;27, Calculations!F21="")), Calculations!DF21, "Failure")</f>
        <v>0.77106268512370646</v>
      </c>
      <c r="I21" s="9">
        <f>IF(AND(Calculations!T21&gt;=3, OR(Calculations!G21&lt;27, Calculations!G21="")), Calculations!CG21, "Failure")</f>
        <v>2.2362392151602198E-2</v>
      </c>
      <c r="J21" s="9">
        <f>IF(AND(Calculations!T21&gt;=3, OR(Calculations!G21&lt;27, Calculations!G21="")), Calculations!DG21, "Failure")</f>
        <v>0.97763760784839782</v>
      </c>
      <c r="K21" s="9" t="str">
        <f>IF(AND(Calculations!U21&gt;=3, OR(Calculations!H21&lt;27, Calculations!H21="")), Calculations!CH21, "Failure")</f>
        <v/>
      </c>
      <c r="L21" s="9" t="str">
        <f>IF(AND(Calculations!U21&gt;=3, OR(Calculations!H21&lt;27, Calculations!H21="")), Calculations!DH21, "Failure")</f>
        <v/>
      </c>
      <c r="M21" s="9" t="str">
        <f>IF(AND(Calculations!V21&gt;=3, OR(Calculations!I21&lt;27, Calculations!I21="")), Calculations!CI21, "Failure")</f>
        <v/>
      </c>
      <c r="N21" s="9" t="str">
        <f>IF(AND(Calculations!V21&gt;=3, OR(Calculations!I21&lt;27, Calculations!I21="")), Calculations!DI21, "Failure")</f>
        <v/>
      </c>
      <c r="O21" s="9" t="str">
        <f>IF(AND(Calculations!W21&gt;=3, OR(Calculations!J21&lt;27, Calculations!J21="")), Calculations!CJ21, "Failure")</f>
        <v/>
      </c>
      <c r="P21" s="9" t="str">
        <f>IF(AND(Calculations!W21&gt;=3, OR(Calculations!J21&lt;27, Calculations!J21="")), Calculations!DJ21, "Failure")</f>
        <v/>
      </c>
      <c r="Q21" s="9" t="str">
        <f>IF(AND(Calculations!X21&gt;=3, OR(Calculations!K21&lt;27, Calculations!K21="")), Calculations!CK21, "Failure")</f>
        <v/>
      </c>
      <c r="R21" s="9" t="str">
        <f>IF(AND(Calculations!X21&gt;=3, OR(Calculations!K21&lt;27, Calculations!K21="")), Calculations!DK21, "Failure")</f>
        <v/>
      </c>
      <c r="S21" s="9" t="str">
        <f>IF(AND(Calculations!Y21&gt;=3, OR(Calculations!L21&lt;27, Calculations!L21="")), Calculations!CL21, "Failure")</f>
        <v/>
      </c>
      <c r="T21" s="9" t="str">
        <f>IF(AND(Calculations!Y21&gt;=3, OR(Calculations!L21&lt;27, Calculations!L21="")), Calculations!DL21, "Failure")</f>
        <v/>
      </c>
      <c r="U21" s="9" t="str">
        <f>IF(AND(Calculations!Z21&gt;=3, OR(Calculations!K21&lt;27, Calculations!K21="")), Calculations!CM21, "Failure")</f>
        <v/>
      </c>
      <c r="V21" s="9" t="str">
        <f>IF(AND(Calculations!Z21&gt;=3, OR(Calculations!K21&lt;27, Calculations!K21="")), Calculations!DM21, "Failure")</f>
        <v/>
      </c>
      <c r="W21" s="9" t="str">
        <f>IF(AND(Calculations!AA21&gt;=3, OR(Calculations!L21&lt;27, Calculations!L21="")), Calculations!CN21, "Failure")</f>
        <v/>
      </c>
      <c r="X21" s="9" t="str">
        <f>IF(AND(Calculations!AA21&gt;=3, OR(Calculations!L21&lt;27, Calculations!L21="")), Calculations!DN21, "Failure")</f>
        <v/>
      </c>
      <c r="Y21" s="9" t="str">
        <f>IF(AND(Calculations!AB21&gt;=3, OR(Calculations!M21&lt;27, Calculations!M21="")), Calculations!CO21, "Failure")</f>
        <v/>
      </c>
      <c r="Z21" s="9" t="str">
        <f>IF(AND(Calculations!AB21&gt;=3, OR(Calculations!M21&lt;27, Calculations!M21="")), Calculations!DO21, "Failure")</f>
        <v/>
      </c>
      <c r="AA21" s="14"/>
      <c r="AB21" s="14"/>
      <c r="AC21" s="14"/>
      <c r="AD21" s="14"/>
      <c r="AE21" s="14"/>
      <c r="AF21" s="14"/>
      <c r="AG21" s="14"/>
      <c r="AH21" s="14"/>
      <c r="AI21" s="14"/>
      <c r="AJ21" s="14"/>
      <c r="AK21" s="14"/>
      <c r="AL21" s="14"/>
    </row>
    <row r="22" spans="1:38" x14ac:dyDescent="0.25">
      <c r="A22" s="2" t="str">
        <f>'Gene Table'!D21</f>
        <v>SLIT2</v>
      </c>
      <c r="B22" s="3" t="s">
        <v>23</v>
      </c>
      <c r="C22" s="9">
        <f>IF(AND(Calculations!Q22&gt;=3,OR(Calculations!D22&lt;27, Calculations!D22="")), Calculations!CD22, "Failure")</f>
        <v>5.012100137059422E-2</v>
      </c>
      <c r="D22" s="9">
        <f>IF(AND(Calculations!Q22&gt;=3, OR(Calculations!D22&lt;27, Calculations!D22="")), Calculations!DD22, "Failure")</f>
        <v>0.94987899862940584</v>
      </c>
      <c r="E22" s="9">
        <f>IF(AND(Calculations!R22&gt;=3, OR(Calculations!E22&lt;27, Calculations!E22="")), Calculations!CE22, "Failure")</f>
        <v>5.4002206018188337E-2</v>
      </c>
      <c r="F22" s="9">
        <f>IF(AND(Calculations!R22&gt;=3, OR(Calculations!E22&lt;27, Calculations!E22="")), Calculations!DE22, "Failure")</f>
        <v>0.94599779398181161</v>
      </c>
      <c r="G22" s="9">
        <f>IF(AND(Calculations!S22&gt;=3, OR(Calculations!F22&lt;27, Calculations!F22="")), Calculations!CF22, "Failure")</f>
        <v>0.12008341621866123</v>
      </c>
      <c r="H22" s="9">
        <f>IF(AND(Calculations!S22&gt;=3, OR(Calculations!F22&lt;27, Calculations!F22="")), Calculations!DF22, "Failure")</f>
        <v>0.87991658378133875</v>
      </c>
      <c r="I22" s="9">
        <f>IF(AND(Calculations!T22&gt;=3, OR(Calculations!G22&lt;27, Calculations!G22="")), Calculations!CG22, "Failure")</f>
        <v>7.4167579903536951E-2</v>
      </c>
      <c r="J22" s="9">
        <f>IF(AND(Calculations!T22&gt;=3, OR(Calculations!G22&lt;27, Calculations!G22="")), Calculations!DG22, "Failure")</f>
        <v>0.92583242009646305</v>
      </c>
      <c r="K22" s="9" t="str">
        <f>IF(AND(Calculations!U22&gt;=3, OR(Calculations!H22&lt;27, Calculations!H22="")), Calculations!CH22, "Failure")</f>
        <v/>
      </c>
      <c r="L22" s="9" t="str">
        <f>IF(AND(Calculations!U22&gt;=3, OR(Calculations!H22&lt;27, Calculations!H22="")), Calculations!DH22, "Failure")</f>
        <v/>
      </c>
      <c r="M22" s="9" t="str">
        <f>IF(AND(Calculations!V22&gt;=3, OR(Calculations!I22&lt;27, Calculations!I22="")), Calculations!CI22, "Failure")</f>
        <v/>
      </c>
      <c r="N22" s="9" t="str">
        <f>IF(AND(Calculations!V22&gt;=3, OR(Calculations!I22&lt;27, Calculations!I22="")), Calculations!DI22, "Failure")</f>
        <v/>
      </c>
      <c r="O22" s="9" t="str">
        <f>IF(AND(Calculations!W22&gt;=3, OR(Calculations!J22&lt;27, Calculations!J22="")), Calculations!CJ22, "Failure")</f>
        <v/>
      </c>
      <c r="P22" s="9" t="str">
        <f>IF(AND(Calculations!W22&gt;=3, OR(Calculations!J22&lt;27, Calculations!J22="")), Calculations!DJ22, "Failure")</f>
        <v/>
      </c>
      <c r="Q22" s="9" t="str">
        <f>IF(AND(Calculations!X22&gt;=3, OR(Calculations!K22&lt;27, Calculations!K22="")), Calculations!CK22, "Failure")</f>
        <v/>
      </c>
      <c r="R22" s="9" t="str">
        <f>IF(AND(Calculations!X22&gt;=3, OR(Calculations!K22&lt;27, Calculations!K22="")), Calculations!DK22, "Failure")</f>
        <v/>
      </c>
      <c r="S22" s="9" t="str">
        <f>IF(AND(Calculations!Y22&gt;=3, OR(Calculations!L22&lt;27, Calculations!L22="")), Calculations!CL22, "Failure")</f>
        <v/>
      </c>
      <c r="T22" s="9" t="str">
        <f>IF(AND(Calculations!Y22&gt;=3, OR(Calculations!L22&lt;27, Calculations!L22="")), Calculations!DL22, "Failure")</f>
        <v/>
      </c>
      <c r="U22" s="9" t="str">
        <f>IF(AND(Calculations!Z22&gt;=3, OR(Calculations!K22&lt;27, Calculations!K22="")), Calculations!CM22, "Failure")</f>
        <v/>
      </c>
      <c r="V22" s="9" t="str">
        <f>IF(AND(Calculations!Z22&gt;=3, OR(Calculations!K22&lt;27, Calculations!K22="")), Calculations!DM22, "Failure")</f>
        <v/>
      </c>
      <c r="W22" s="9" t="str">
        <f>IF(AND(Calculations!AA22&gt;=3, OR(Calculations!L22&lt;27, Calculations!L22="")), Calculations!CN22, "Failure")</f>
        <v/>
      </c>
      <c r="X22" s="9" t="str">
        <f>IF(AND(Calculations!AA22&gt;=3, OR(Calculations!L22&lt;27, Calculations!L22="")), Calculations!DN22, "Failure")</f>
        <v/>
      </c>
      <c r="Y22" s="9" t="str">
        <f>IF(AND(Calculations!AB22&gt;=3, OR(Calculations!M22&lt;27, Calculations!M22="")), Calculations!CO22, "Failure")</f>
        <v/>
      </c>
      <c r="Z22" s="9" t="str">
        <f>IF(AND(Calculations!AB22&gt;=3, OR(Calculations!M22&lt;27, Calculations!M22="")), Calculations!DO22, "Failure")</f>
        <v/>
      </c>
      <c r="AA22" s="14"/>
      <c r="AB22" s="14"/>
      <c r="AC22" s="14"/>
      <c r="AD22" s="14"/>
      <c r="AE22" s="14"/>
      <c r="AF22" s="14"/>
      <c r="AG22" s="14"/>
      <c r="AH22" s="14"/>
      <c r="AI22" s="14"/>
      <c r="AJ22" s="14"/>
      <c r="AK22" s="14"/>
      <c r="AL22" s="14"/>
    </row>
    <row r="23" spans="1:38" x14ac:dyDescent="0.25">
      <c r="A23" s="2" t="str">
        <f>'Gene Table'!D22</f>
        <v>THBS1</v>
      </c>
      <c r="B23" s="3" t="s">
        <v>24</v>
      </c>
      <c r="C23" s="9">
        <f>IF(AND(Calculations!Q23&gt;=3,OR(Calculations!D23&lt;27, Calculations!D23="")), Calculations!CD23, "Failure")</f>
        <v>0.13049076691828407</v>
      </c>
      <c r="D23" s="9">
        <f>IF(AND(Calculations!Q23&gt;=3, OR(Calculations!D23&lt;27, Calculations!D23="")), Calculations!DD23, "Failure")</f>
        <v>0.86950923308171579</v>
      </c>
      <c r="E23" s="9">
        <f>IF(AND(Calculations!R23&gt;=3, OR(Calculations!E23&lt;27, Calculations!E23="")), Calculations!CE23, "Failure")</f>
        <v>0.158320065607126</v>
      </c>
      <c r="F23" s="9">
        <f>IF(AND(Calculations!R23&gt;=3, OR(Calculations!E23&lt;27, Calculations!E23="")), Calculations!DE23, "Failure")</f>
        <v>0.84167993439287403</v>
      </c>
      <c r="G23" s="9">
        <f>IF(AND(Calculations!S23&gt;=3, OR(Calculations!F23&lt;27, Calculations!F23="")), Calculations!CF23, "Failure")</f>
        <v>7.6942972463278095E-2</v>
      </c>
      <c r="H23" s="9">
        <f>IF(AND(Calculations!S23&gt;=3, OR(Calculations!F23&lt;27, Calculations!F23="")), Calculations!DF23, "Failure")</f>
        <v>0.92305702753672192</v>
      </c>
      <c r="I23" s="9">
        <f>IF(AND(Calculations!T23&gt;=3, OR(Calculations!G23&lt;27, Calculations!G23="")), Calculations!CG23, "Failure")</f>
        <v>5.5899236269523291E-2</v>
      </c>
      <c r="J23" s="9">
        <f>IF(AND(Calculations!T23&gt;=3, OR(Calculations!G23&lt;27, Calculations!G23="")), Calculations!DG23, "Failure")</f>
        <v>0.94410076373047669</v>
      </c>
      <c r="K23" s="9" t="str">
        <f>IF(AND(Calculations!U23&gt;=3, OR(Calculations!H23&lt;27, Calculations!H23="")), Calculations!CH23, "Failure")</f>
        <v/>
      </c>
      <c r="L23" s="9" t="str">
        <f>IF(AND(Calculations!U23&gt;=3, OR(Calculations!H23&lt;27, Calculations!H23="")), Calculations!DH23, "Failure")</f>
        <v/>
      </c>
      <c r="M23" s="9" t="str">
        <f>IF(AND(Calculations!V23&gt;=3, OR(Calculations!I23&lt;27, Calculations!I23="")), Calculations!CI23, "Failure")</f>
        <v/>
      </c>
      <c r="N23" s="9" t="str">
        <f>IF(AND(Calculations!V23&gt;=3, OR(Calculations!I23&lt;27, Calculations!I23="")), Calculations!DI23, "Failure")</f>
        <v/>
      </c>
      <c r="O23" s="9" t="str">
        <f>IF(AND(Calculations!W23&gt;=3, OR(Calculations!J23&lt;27, Calculations!J23="")), Calculations!CJ23, "Failure")</f>
        <v/>
      </c>
      <c r="P23" s="9" t="str">
        <f>IF(AND(Calculations!W23&gt;=3, OR(Calculations!J23&lt;27, Calculations!J23="")), Calculations!DJ23, "Failure")</f>
        <v/>
      </c>
      <c r="Q23" s="9" t="str">
        <f>IF(AND(Calculations!X23&gt;=3, OR(Calculations!K23&lt;27, Calculations!K23="")), Calculations!CK23, "Failure")</f>
        <v/>
      </c>
      <c r="R23" s="9" t="str">
        <f>IF(AND(Calculations!X23&gt;=3, OR(Calculations!K23&lt;27, Calculations!K23="")), Calculations!DK23, "Failure")</f>
        <v/>
      </c>
      <c r="S23" s="9" t="str">
        <f>IF(AND(Calculations!Y23&gt;=3, OR(Calculations!L23&lt;27, Calculations!L23="")), Calculations!CL23, "Failure")</f>
        <v/>
      </c>
      <c r="T23" s="9" t="str">
        <f>IF(AND(Calculations!Y23&gt;=3, OR(Calculations!L23&lt;27, Calculations!L23="")), Calculations!DL23, "Failure")</f>
        <v/>
      </c>
      <c r="U23" s="9" t="str">
        <f>IF(AND(Calculations!Z23&gt;=3, OR(Calculations!K23&lt;27, Calculations!K23="")), Calculations!CM23, "Failure")</f>
        <v/>
      </c>
      <c r="V23" s="9" t="str">
        <f>IF(AND(Calculations!Z23&gt;=3, OR(Calculations!K23&lt;27, Calculations!K23="")), Calculations!DM23, "Failure")</f>
        <v/>
      </c>
      <c r="W23" s="9" t="str">
        <f>IF(AND(Calculations!AA23&gt;=3, OR(Calculations!L23&lt;27, Calculations!L23="")), Calculations!CN23, "Failure")</f>
        <v/>
      </c>
      <c r="X23" s="9" t="str">
        <f>IF(AND(Calculations!AA23&gt;=3, OR(Calculations!L23&lt;27, Calculations!L23="")), Calculations!DN23, "Failure")</f>
        <v/>
      </c>
      <c r="Y23" s="9" t="str">
        <f>IF(AND(Calculations!AB23&gt;=3, OR(Calculations!M23&lt;27, Calculations!M23="")), Calculations!CO23, "Failure")</f>
        <v/>
      </c>
      <c r="Z23" s="9" t="str">
        <f>IF(AND(Calculations!AB23&gt;=3, OR(Calculations!M23&lt;27, Calculations!M23="")), Calculations!DO23, "Failure")</f>
        <v/>
      </c>
      <c r="AA23" s="14"/>
      <c r="AB23" s="14"/>
      <c r="AC23" s="14"/>
      <c r="AD23" s="14"/>
      <c r="AE23" s="14"/>
      <c r="AF23" s="14"/>
      <c r="AG23" s="14"/>
      <c r="AH23" s="14"/>
      <c r="AI23" s="14"/>
      <c r="AJ23" s="14"/>
      <c r="AK23" s="14"/>
      <c r="AL23" s="14"/>
    </row>
    <row r="24" spans="1:38" x14ac:dyDescent="0.25">
      <c r="A24" s="2" t="str">
        <f>'Gene Table'!D23</f>
        <v>TNFRSF10C</v>
      </c>
      <c r="B24" s="3" t="s">
        <v>25</v>
      </c>
      <c r="C24" s="9">
        <f>IF(AND(Calculations!Q24&gt;=3,OR(Calculations!D24&lt;27, Calculations!D24="")), Calculations!CD24, "Failure")</f>
        <v>0.99978172122793318</v>
      </c>
      <c r="D24" s="9">
        <f>IF(AND(Calculations!Q24&gt;=3, OR(Calculations!D24&lt;27, Calculations!D24="")), Calculations!DD24, "Failure")</f>
        <v>2.1827877206681556E-4</v>
      </c>
      <c r="E24" s="9">
        <f>IF(AND(Calculations!R24&gt;=3, OR(Calculations!E24&lt;27, Calculations!E24="")), Calculations!CE24, "Failure")</f>
        <v>0.77640623800699671</v>
      </c>
      <c r="F24" s="9">
        <f>IF(AND(Calculations!R24&gt;=3, OR(Calculations!E24&lt;27, Calculations!E24="")), Calculations!DE24, "Failure")</f>
        <v>0.22359376199300329</v>
      </c>
      <c r="G24" s="9">
        <f>IF(AND(Calculations!S24&gt;=3, OR(Calculations!F24&lt;27, Calculations!F24="")), Calculations!CF24, "Failure")</f>
        <v>0.26396627186510269</v>
      </c>
      <c r="H24" s="9">
        <f>IF(AND(Calculations!S24&gt;=3, OR(Calculations!F24&lt;27, Calculations!F24="")), Calculations!DF24, "Failure")</f>
        <v>0.73603372813489731</v>
      </c>
      <c r="I24" s="9">
        <f>IF(AND(Calculations!T24&gt;=3, OR(Calculations!G24&lt;27, Calculations!G24="")), Calculations!CG24, "Failure")</f>
        <v>4.4634085311708281E-2</v>
      </c>
      <c r="J24" s="9">
        <f>IF(AND(Calculations!T24&gt;=3, OR(Calculations!G24&lt;27, Calculations!G24="")), Calculations!DG24, "Failure")</f>
        <v>0.95536591468829168</v>
      </c>
      <c r="K24" s="9" t="str">
        <f>IF(AND(Calculations!U24&gt;=3, OR(Calculations!H24&lt;27, Calculations!H24="")), Calculations!CH24, "Failure")</f>
        <v/>
      </c>
      <c r="L24" s="9" t="str">
        <f>IF(AND(Calculations!U24&gt;=3, OR(Calculations!H24&lt;27, Calculations!H24="")), Calculations!DH24, "Failure")</f>
        <v/>
      </c>
      <c r="M24" s="9" t="str">
        <f>IF(AND(Calculations!V24&gt;=3, OR(Calculations!I24&lt;27, Calculations!I24="")), Calculations!CI24, "Failure")</f>
        <v/>
      </c>
      <c r="N24" s="9" t="str">
        <f>IF(AND(Calculations!V24&gt;=3, OR(Calculations!I24&lt;27, Calculations!I24="")), Calculations!DI24, "Failure")</f>
        <v/>
      </c>
      <c r="O24" s="9" t="str">
        <f>IF(AND(Calculations!W24&gt;=3, OR(Calculations!J24&lt;27, Calculations!J24="")), Calculations!CJ24, "Failure")</f>
        <v/>
      </c>
      <c r="P24" s="9" t="str">
        <f>IF(AND(Calculations!W24&gt;=3, OR(Calculations!J24&lt;27, Calculations!J24="")), Calculations!DJ24, "Failure")</f>
        <v/>
      </c>
      <c r="Q24" s="9" t="str">
        <f>IF(AND(Calculations!X24&gt;=3, OR(Calculations!K24&lt;27, Calculations!K24="")), Calculations!CK24, "Failure")</f>
        <v/>
      </c>
      <c r="R24" s="9" t="str">
        <f>IF(AND(Calculations!X24&gt;=3, OR(Calculations!K24&lt;27, Calculations!K24="")), Calculations!DK24, "Failure")</f>
        <v/>
      </c>
      <c r="S24" s="9" t="str">
        <f>IF(AND(Calculations!Y24&gt;=3, OR(Calculations!L24&lt;27, Calculations!L24="")), Calculations!CL24, "Failure")</f>
        <v/>
      </c>
      <c r="T24" s="9" t="str">
        <f>IF(AND(Calculations!Y24&gt;=3, OR(Calculations!L24&lt;27, Calculations!L24="")), Calculations!DL24, "Failure")</f>
        <v/>
      </c>
      <c r="U24" s="9" t="str">
        <f>IF(AND(Calculations!Z24&gt;=3, OR(Calculations!K24&lt;27, Calculations!K24="")), Calculations!CM24, "Failure")</f>
        <v/>
      </c>
      <c r="V24" s="9" t="str">
        <f>IF(AND(Calculations!Z24&gt;=3, OR(Calculations!K24&lt;27, Calculations!K24="")), Calculations!DM24, "Failure")</f>
        <v/>
      </c>
      <c r="W24" s="9" t="str">
        <f>IF(AND(Calculations!AA24&gt;=3, OR(Calculations!L24&lt;27, Calculations!L24="")), Calculations!CN24, "Failure")</f>
        <v/>
      </c>
      <c r="X24" s="9" t="str">
        <f>IF(AND(Calculations!AA24&gt;=3, OR(Calculations!L24&lt;27, Calculations!L24="")), Calculations!DN24, "Failure")</f>
        <v/>
      </c>
      <c r="Y24" s="9" t="str">
        <f>IF(AND(Calculations!AB24&gt;=3, OR(Calculations!M24&lt;27, Calculations!M24="")), Calculations!CO24, "Failure")</f>
        <v/>
      </c>
      <c r="Z24" s="9" t="str">
        <f>IF(AND(Calculations!AB24&gt;=3, OR(Calculations!M24&lt;27, Calculations!M24="")), Calculations!DO24, "Failure")</f>
        <v/>
      </c>
      <c r="AA24" s="14"/>
      <c r="AB24" s="14"/>
      <c r="AC24" s="14"/>
      <c r="AD24" s="14"/>
      <c r="AE24" s="14"/>
      <c r="AF24" s="14"/>
      <c r="AG24" s="14"/>
      <c r="AH24" s="14"/>
      <c r="AI24" s="14"/>
      <c r="AJ24" s="14"/>
      <c r="AK24" s="14"/>
      <c r="AL24" s="14"/>
    </row>
    <row r="25" spans="1:38" x14ac:dyDescent="0.25">
      <c r="A25" s="2" t="str">
        <f>'Gene Table'!D24</f>
        <v>TP73</v>
      </c>
      <c r="B25" s="3" t="s">
        <v>26</v>
      </c>
      <c r="C25" s="39">
        <f>IF(AND(Calculations!Q25&gt;=3,OR(Calculations!D25&lt;27, Calculations!D25="")), Calculations!CD25, "Failure")</f>
        <v>6.8354543218923421E-3</v>
      </c>
      <c r="D25" s="9">
        <f>IF(AND(Calculations!Q25&gt;=3, OR(Calculations!D25&lt;27, Calculations!D25="")), Calculations!DD25, "Failure")</f>
        <v>0.99316454567810764</v>
      </c>
      <c r="E25" s="39">
        <f>IF(AND(Calculations!R25&gt;=3, OR(Calculations!E25&lt;27, Calculations!E25="")), Calculations!CE25, "Failure")</f>
        <v>3.1737991014151395E-3</v>
      </c>
      <c r="F25" s="9">
        <f>IF(AND(Calculations!R25&gt;=3, OR(Calculations!E25&lt;27, Calculations!E25="")), Calculations!DE25, "Failure")</f>
        <v>0.99682620089858487</v>
      </c>
      <c r="G25" s="39">
        <f>IF(AND(Calculations!S25&gt;=3, OR(Calculations!F25&lt;27, Calculations!F25="")), Calculations!CF25, "Failure")</f>
        <v>2.0213809209701419E-2</v>
      </c>
      <c r="H25" s="9">
        <f>IF(AND(Calculations!S25&gt;=3, OR(Calculations!F25&lt;27, Calculations!F25="")), Calculations!DF25, "Failure")</f>
        <v>0.97978619079029861</v>
      </c>
      <c r="I25" s="39">
        <f>IF(AND(Calculations!T25&gt;=3, OR(Calculations!G25&lt;27, Calculations!G25="")), Calculations!CG25, "Failure")</f>
        <v>1.0704028185598661E-2</v>
      </c>
      <c r="J25" s="9">
        <f>IF(AND(Calculations!T25&gt;=3, OR(Calculations!G25&lt;27, Calculations!G25="")), Calculations!DG25, "Failure")</f>
        <v>0.98929597181440132</v>
      </c>
      <c r="K25" s="39" t="str">
        <f>IF(AND(Calculations!U25&gt;=3, OR(Calculations!H25&lt;27, Calculations!H25="")), Calculations!CH25, "Failure")</f>
        <v/>
      </c>
      <c r="L25" s="9" t="str">
        <f>IF(AND(Calculations!U25&gt;=3, OR(Calculations!H25&lt;27, Calculations!H25="")), Calculations!DH25, "Failure")</f>
        <v/>
      </c>
      <c r="M25" s="39" t="str">
        <f>IF(AND(Calculations!V25&gt;=3, OR(Calculations!I25&lt;27, Calculations!I25="")), Calculations!CI25, "Failure")</f>
        <v/>
      </c>
      <c r="N25" s="9" t="str">
        <f>IF(AND(Calculations!V25&gt;=3, OR(Calculations!I25&lt;27, Calculations!I25="")), Calculations!DI25, "Failure")</f>
        <v/>
      </c>
      <c r="O25" s="39" t="str">
        <f>IF(AND(Calculations!W25&gt;=3, OR(Calculations!J25&lt;27, Calculations!J25="")), Calculations!CJ25, "Failure")</f>
        <v/>
      </c>
      <c r="P25" s="9" t="str">
        <f>IF(AND(Calculations!W25&gt;=3, OR(Calculations!J25&lt;27, Calculations!J25="")), Calculations!DJ25, "Failure")</f>
        <v/>
      </c>
      <c r="Q25" s="39" t="str">
        <f>IF(AND(Calculations!X25&gt;=3, OR(Calculations!K25&lt;27, Calculations!K25="")), Calculations!CK25, "Failure")</f>
        <v/>
      </c>
      <c r="R25" s="9" t="str">
        <f>IF(AND(Calculations!X25&gt;=3, OR(Calculations!K25&lt;27, Calculations!K25="")), Calculations!DK25, "Failure")</f>
        <v/>
      </c>
      <c r="S25" s="9" t="str">
        <f>IF(AND(Calculations!Y25&gt;=3, OR(Calculations!L25&lt;27, Calculations!L25="")), Calculations!CL25, "Failure")</f>
        <v/>
      </c>
      <c r="T25" s="9" t="str">
        <f>IF(AND(Calculations!Y25&gt;=3, OR(Calculations!L25&lt;27, Calculations!L25="")), Calculations!DL25, "Failure")</f>
        <v/>
      </c>
      <c r="U25" s="9" t="str">
        <f>IF(AND(Calculations!Z25&gt;=3, OR(Calculations!K25&lt;27, Calculations!K25="")), Calculations!CM25, "Failure")</f>
        <v/>
      </c>
      <c r="V25" s="9" t="str">
        <f>IF(AND(Calculations!Z25&gt;=3, OR(Calculations!K25&lt;27, Calculations!K25="")), Calculations!DM25, "Failure")</f>
        <v/>
      </c>
      <c r="W25" s="9" t="str">
        <f>IF(AND(Calculations!AA25&gt;=3, OR(Calculations!L25&lt;27, Calculations!L25="")), Calculations!CN25, "Failure")</f>
        <v/>
      </c>
      <c r="X25" s="9" t="str">
        <f>IF(AND(Calculations!AA25&gt;=3, OR(Calculations!L25&lt;27, Calculations!L25="")), Calculations!DN25, "Failure")</f>
        <v/>
      </c>
      <c r="Y25" s="9" t="str">
        <f>IF(AND(Calculations!AB25&gt;=3, OR(Calculations!M25&lt;27, Calculations!M25="")), Calculations!CO25, "Failure")</f>
        <v/>
      </c>
      <c r="Z25" s="9" t="str">
        <f>IF(AND(Calculations!AB25&gt;=3, OR(Calculations!M25&lt;27, Calculations!M25="")), Calculations!DO25, "Failure")</f>
        <v/>
      </c>
      <c r="AA25" s="36"/>
      <c r="AB25" s="14"/>
      <c r="AC25" s="14"/>
      <c r="AD25" s="4"/>
      <c r="AE25" s="4"/>
      <c r="AF25" s="4"/>
      <c r="AG25" s="4"/>
      <c r="AH25" s="4"/>
      <c r="AI25" s="4"/>
      <c r="AJ25" s="4"/>
      <c r="AK25" s="4"/>
      <c r="AL25" s="4"/>
    </row>
    <row r="26" spans="1:38" x14ac:dyDescent="0.25">
      <c r="A26" s="2" t="s">
        <v>206</v>
      </c>
      <c r="B26" s="38" t="s">
        <v>27</v>
      </c>
      <c r="C26" s="122" t="str">
        <f>IF(ISNUMBER(Calculations!AD26), IF(Calculations!AD26&gt;=4, "Pass", "Fail"), "")</f>
        <v>Pass</v>
      </c>
      <c r="D26" s="122"/>
      <c r="E26" s="122" t="str">
        <f>IF(ISNUMBER(Calculations!AE26), IF(Calculations!AE26&gt;=4, "Pass", "Fail"), "")</f>
        <v>Pass</v>
      </c>
      <c r="F26" s="122"/>
      <c r="G26" s="122" t="str">
        <f>IF(ISNUMBER(Calculations!AF26), IF(Calculations!AF26&gt;=4, "Pass", "Fail"), "")</f>
        <v>Pass</v>
      </c>
      <c r="H26" s="122"/>
      <c r="I26" s="122" t="str">
        <f>IF(ISNUMBER(Calculations!AG26), IF(Calculations!AG26&gt;=4, "Pass", "Fail"), "")</f>
        <v>Pass</v>
      </c>
      <c r="J26" s="122"/>
      <c r="K26" s="122" t="str">
        <f>IF(ISNUMBER(Calculations!AH26), IF(Calculations!AH26&gt;=4, "Pass", "Fail"), "")</f>
        <v/>
      </c>
      <c r="L26" s="122"/>
      <c r="M26" s="122" t="str">
        <f>IF(ISNUMBER(Calculations!AI26), IF(Calculations!AI26&gt;=4, "Pass", "Fail"), "")</f>
        <v/>
      </c>
      <c r="N26" s="122"/>
      <c r="O26" s="122" t="str">
        <f>IF(ISNUMBER(Calculations!AJ26), IF(Calculations!AJ26&gt;=4, "Pass", "Fail"), "")</f>
        <v/>
      </c>
      <c r="P26" s="122"/>
      <c r="Q26" s="122" t="str">
        <f>IF(ISNUMBER(Calculations!AK26), IF(Calculations!AK26&gt;=4, "Pass", "Fail"), "")</f>
        <v/>
      </c>
      <c r="R26" s="122"/>
      <c r="S26" s="122" t="str">
        <f>IF(ISNUMBER(Calculations!AL26), IF(Calculations!AL26&gt;=4, "Pass", "Fail"), "")</f>
        <v/>
      </c>
      <c r="T26" s="122"/>
      <c r="U26" s="122" t="str">
        <f>IF(ISNUMBER(Calculations!AM26), IF(Calculations!AM26&gt;=4, "Pass", "Fail"), "")</f>
        <v/>
      </c>
      <c r="V26" s="122"/>
      <c r="W26" s="122" t="str">
        <f>IF(ISNUMBER(Calculations!AN26), IF(Calculations!AN26&gt;=4, "Pass", "Fail"), "")</f>
        <v/>
      </c>
      <c r="X26" s="122"/>
      <c r="Y26" s="122" t="str">
        <f>IF(ISNUMBER(Calculations!AO26), IF(Calculations!AO26&gt;=4, "Pass", "Fail"), "")</f>
        <v/>
      </c>
      <c r="Z26" s="122"/>
      <c r="AA26" s="125"/>
      <c r="AB26" s="125"/>
      <c r="AC26" s="125"/>
      <c r="AD26" s="41"/>
      <c r="AE26" s="41"/>
      <c r="AF26" s="41"/>
      <c r="AG26" s="41"/>
      <c r="AH26" s="41"/>
      <c r="AI26" s="41"/>
      <c r="AJ26" s="41"/>
      <c r="AK26" s="41"/>
      <c r="AL26" s="41"/>
    </row>
    <row r="27" spans="1:38" x14ac:dyDescent="0.25">
      <c r="A27" s="2" t="s">
        <v>207</v>
      </c>
      <c r="B27" s="38" t="s">
        <v>28</v>
      </c>
      <c r="C27" s="126" t="str">
        <f>IF(ISNUMBER(Calculations!AQ27), IF(Calculations!AQ27&gt;=4, "Pass", "Fail"), "")</f>
        <v>Pass</v>
      </c>
      <c r="D27" s="126"/>
      <c r="E27" s="126" t="str">
        <f>IF(ISNUMBER(Calculations!AR27), IF(Calculations!AR27&gt;=4, "Pass", "Fail"), "")</f>
        <v>Pass</v>
      </c>
      <c r="F27" s="126"/>
      <c r="G27" s="126" t="str">
        <f>IF(ISNUMBER(Calculations!AS27), IF(Calculations!AS27&gt;=4, "Pass", "Fail"), "")</f>
        <v>Pass</v>
      </c>
      <c r="H27" s="126"/>
      <c r="I27" s="126" t="str">
        <f>IF(ISNUMBER(Calculations!AT27), IF(Calculations!AT27&gt;=4, "Pass", "Fail"), "")</f>
        <v>Pass</v>
      </c>
      <c r="J27" s="126"/>
      <c r="K27" s="126" t="str">
        <f>IF(ISNUMBER(Calculations!AU27), IF(Calculations!AU27&gt;=4, "Pass", "Fail"), "")</f>
        <v/>
      </c>
      <c r="L27" s="126"/>
      <c r="M27" s="126" t="str">
        <f>IF(ISNUMBER(Calculations!AV27), IF(Calculations!AV27&gt;=4, "Pass", "Fail"), "")</f>
        <v/>
      </c>
      <c r="N27" s="126"/>
      <c r="O27" s="126" t="str">
        <f>IF(ISNUMBER(Calculations!AW27), IF(Calculations!AW27&gt;=4, "Pass", "Fail"), "")</f>
        <v/>
      </c>
      <c r="P27" s="126"/>
      <c r="Q27" s="126" t="str">
        <f>IF(ISNUMBER(Calculations!AX27), IF(Calculations!AX27&gt;=4, "Pass", "Fail"), "")</f>
        <v/>
      </c>
      <c r="R27" s="126"/>
      <c r="S27" s="126" t="str">
        <f>IF(ISNUMBER(Calculations!AY27), IF(Calculations!AY27&gt;=4, "Pass", "Fail"), "")</f>
        <v/>
      </c>
      <c r="T27" s="126"/>
      <c r="U27" s="126" t="str">
        <f>IF(ISNUMBER(Calculations!AZ27), IF(Calculations!AZ27&gt;=4, "Pass", "Fail"), "")</f>
        <v/>
      </c>
      <c r="V27" s="126"/>
      <c r="W27" s="126" t="str">
        <f>IF(ISNUMBER(Calculations!BA27), IF(Calculations!BA27&gt;=4, "Pass", "Fail"), "")</f>
        <v/>
      </c>
      <c r="X27" s="126"/>
      <c r="Y27" s="126" t="str">
        <f>IF(ISNUMBER(Calculations!BB27), IF(Calculations!BB27&gt;=4, "Pass", "Fail"), "")</f>
        <v/>
      </c>
      <c r="Z27" s="126"/>
      <c r="AA27" s="121"/>
      <c r="AB27" s="121"/>
      <c r="AC27" s="121"/>
      <c r="AD27" s="40"/>
      <c r="AE27" s="40"/>
      <c r="AF27" s="40"/>
      <c r="AG27" s="40"/>
      <c r="AH27" s="40"/>
      <c r="AI27" s="40"/>
      <c r="AJ27" s="40"/>
      <c r="AK27" s="40"/>
      <c r="AL27" s="40"/>
    </row>
    <row r="28" spans="1:38" s="14" customFormat="1" x14ac:dyDescent="0.25">
      <c r="B28" s="34"/>
    </row>
  </sheetData>
  <mergeCells count="41">
    <mergeCell ref="K2:L2"/>
    <mergeCell ref="M2:N2"/>
    <mergeCell ref="Q2:R2"/>
    <mergeCell ref="C2:D2"/>
    <mergeCell ref="E2:F2"/>
    <mergeCell ref="G2:H2"/>
    <mergeCell ref="I2:J2"/>
    <mergeCell ref="K26:L26"/>
    <mergeCell ref="C27:D27"/>
    <mergeCell ref="E27:F27"/>
    <mergeCell ref="G27:H27"/>
    <mergeCell ref="I26:J26"/>
    <mergeCell ref="I27:J27"/>
    <mergeCell ref="C26:D26"/>
    <mergeCell ref="E26:F26"/>
    <mergeCell ref="G26:H26"/>
    <mergeCell ref="O26:P26"/>
    <mergeCell ref="O2:P2"/>
    <mergeCell ref="Y26:Z26"/>
    <mergeCell ref="Q27:R27"/>
    <mergeCell ref="S27:T27"/>
    <mergeCell ref="U27:V27"/>
    <mergeCell ref="Q26:R26"/>
    <mergeCell ref="S26:T26"/>
    <mergeCell ref="U2:V2"/>
    <mergeCell ref="AA27:AC27"/>
    <mergeCell ref="W26:X26"/>
    <mergeCell ref="A1:A3"/>
    <mergeCell ref="B1:B3"/>
    <mergeCell ref="AA26:AC26"/>
    <mergeCell ref="M27:N27"/>
    <mergeCell ref="O27:P27"/>
    <mergeCell ref="W27:X27"/>
    <mergeCell ref="Y27:Z27"/>
    <mergeCell ref="C1:Z1"/>
    <mergeCell ref="U26:V26"/>
    <mergeCell ref="W2:X2"/>
    <mergeCell ref="S2:T2"/>
    <mergeCell ref="K27:L27"/>
    <mergeCell ref="Y2:Z2"/>
    <mergeCell ref="M26:N26"/>
  </mergeCells>
  <phoneticPr fontId="5" type="noConversion"/>
  <pageMargins left="0.75" right="0.75" top="1" bottom="1" header="0.5" footer="0.5"/>
  <pageSetup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O99"/>
  <sheetViews>
    <sheetView zoomScale="124" workbookViewId="0">
      <selection sqref="A1:A3"/>
    </sheetView>
  </sheetViews>
  <sheetFormatPr defaultRowHeight="13.2" x14ac:dyDescent="0.25"/>
  <cols>
    <col min="1" max="1" width="12.77734375" customWidth="1"/>
    <col min="2" max="2" width="9.77734375" customWidth="1"/>
    <col min="3" max="3" width="6.77734375" style="5" customWidth="1"/>
    <col min="4" max="14" width="6.77734375" customWidth="1"/>
    <col min="15" max="15" width="8.77734375" style="4" customWidth="1"/>
  </cols>
  <sheetData>
    <row r="1" spans="1:119" ht="12.75" customHeight="1" x14ac:dyDescent="0.35">
      <c r="A1" s="112" t="s">
        <v>0</v>
      </c>
      <c r="B1" s="112" t="s">
        <v>1</v>
      </c>
      <c r="C1" s="112" t="s">
        <v>2</v>
      </c>
      <c r="D1" s="136" t="s">
        <v>104</v>
      </c>
      <c r="E1" s="137"/>
      <c r="F1" s="137"/>
      <c r="G1" s="137"/>
      <c r="H1" s="137"/>
      <c r="I1" s="137"/>
      <c r="J1" s="137"/>
      <c r="K1" s="137"/>
      <c r="L1" s="137"/>
      <c r="M1" s="137"/>
      <c r="N1" s="137"/>
      <c r="O1" s="138"/>
      <c r="P1" s="129" t="s">
        <v>106</v>
      </c>
      <c r="Q1" s="141"/>
      <c r="R1" s="141"/>
      <c r="S1" s="141"/>
      <c r="T1" s="141"/>
      <c r="U1" s="141"/>
      <c r="V1" s="141"/>
      <c r="W1" s="141"/>
      <c r="X1" s="141"/>
      <c r="Y1" s="141"/>
      <c r="Z1" s="141"/>
      <c r="AA1" s="141"/>
      <c r="AB1" s="142"/>
      <c r="AC1" s="129" t="s">
        <v>105</v>
      </c>
      <c r="AD1" s="130"/>
      <c r="AE1" s="130"/>
      <c r="AF1" s="130"/>
      <c r="AG1" s="130"/>
      <c r="AH1" s="130"/>
      <c r="AI1" s="130"/>
      <c r="AJ1" s="130"/>
      <c r="AK1" s="130"/>
      <c r="AL1" s="130"/>
      <c r="AM1" s="131"/>
      <c r="AN1" s="131"/>
      <c r="AO1" s="132"/>
      <c r="AP1" s="129" t="s">
        <v>107</v>
      </c>
      <c r="AQ1" s="130"/>
      <c r="AR1" s="130"/>
      <c r="AS1" s="130"/>
      <c r="AT1" s="130"/>
      <c r="AU1" s="130"/>
      <c r="AV1" s="130"/>
      <c r="AW1" s="130"/>
      <c r="AX1" s="130"/>
      <c r="AY1" s="130"/>
      <c r="AZ1" s="131"/>
      <c r="BA1" s="131"/>
      <c r="BB1" s="132"/>
      <c r="BC1" s="129" t="s">
        <v>200</v>
      </c>
      <c r="BD1" s="130"/>
      <c r="BE1" s="130"/>
      <c r="BF1" s="130"/>
      <c r="BG1" s="130"/>
      <c r="BH1" s="130"/>
      <c r="BI1" s="130"/>
      <c r="BJ1" s="130"/>
      <c r="BK1" s="130"/>
      <c r="BL1" s="130"/>
      <c r="BM1" s="131"/>
      <c r="BN1" s="131"/>
      <c r="BO1" s="132"/>
      <c r="BP1" s="129" t="s">
        <v>201</v>
      </c>
      <c r="BQ1" s="130"/>
      <c r="BR1" s="130"/>
      <c r="BS1" s="130"/>
      <c r="BT1" s="130"/>
      <c r="BU1" s="130"/>
      <c r="BV1" s="130"/>
      <c r="BW1" s="130"/>
      <c r="BX1" s="130"/>
      <c r="BY1" s="130"/>
      <c r="BZ1" s="131"/>
      <c r="CA1" s="131"/>
      <c r="CB1" s="132"/>
      <c r="CC1" s="129" t="s">
        <v>202</v>
      </c>
      <c r="CD1" s="130"/>
      <c r="CE1" s="130"/>
      <c r="CF1" s="130"/>
      <c r="CG1" s="130"/>
      <c r="CH1" s="130"/>
      <c r="CI1" s="130"/>
      <c r="CJ1" s="130"/>
      <c r="CK1" s="130"/>
      <c r="CL1" s="130"/>
      <c r="CM1" s="131"/>
      <c r="CN1" s="131"/>
      <c r="CO1" s="132"/>
      <c r="CP1" s="129" t="s">
        <v>203</v>
      </c>
      <c r="CQ1" s="130"/>
      <c r="CR1" s="130"/>
      <c r="CS1" s="130"/>
      <c r="CT1" s="130"/>
      <c r="CU1" s="130"/>
      <c r="CV1" s="130"/>
      <c r="CW1" s="130"/>
      <c r="CX1" s="130"/>
      <c r="CY1" s="130"/>
      <c r="CZ1" s="131"/>
      <c r="DA1" s="131"/>
      <c r="DB1" s="132"/>
      <c r="DC1" s="129" t="s">
        <v>205</v>
      </c>
      <c r="DD1" s="130"/>
      <c r="DE1" s="130"/>
      <c r="DF1" s="130"/>
      <c r="DG1" s="130"/>
      <c r="DH1" s="130"/>
      <c r="DI1" s="130"/>
      <c r="DJ1" s="130"/>
      <c r="DK1" s="130"/>
      <c r="DL1" s="130"/>
      <c r="DM1" s="131"/>
      <c r="DN1" s="131"/>
      <c r="DO1" s="132"/>
    </row>
    <row r="2" spans="1:119" x14ac:dyDescent="0.25">
      <c r="A2" s="119"/>
      <c r="B2" s="139"/>
      <c r="C2" s="134"/>
      <c r="D2" s="128" t="s">
        <v>3</v>
      </c>
      <c r="E2" s="128"/>
      <c r="F2" s="128"/>
      <c r="G2" s="128"/>
      <c r="H2" s="128"/>
      <c r="I2" s="128"/>
      <c r="J2" s="128"/>
      <c r="K2" s="128"/>
      <c r="L2" s="128"/>
      <c r="M2" s="128"/>
      <c r="N2" s="133"/>
      <c r="O2" s="8"/>
      <c r="P2" s="106" t="s">
        <v>2</v>
      </c>
      <c r="Q2" s="128" t="s">
        <v>3</v>
      </c>
      <c r="R2" s="128"/>
      <c r="S2" s="128"/>
      <c r="T2" s="128"/>
      <c r="U2" s="128"/>
      <c r="V2" s="128"/>
      <c r="W2" s="128"/>
      <c r="X2" s="128"/>
      <c r="Y2" s="128"/>
      <c r="Z2" s="128"/>
      <c r="AA2" s="133"/>
      <c r="AB2" s="8"/>
      <c r="AC2" s="106" t="s">
        <v>2</v>
      </c>
      <c r="AD2" s="128" t="s">
        <v>3</v>
      </c>
      <c r="AE2" s="128"/>
      <c r="AF2" s="128"/>
      <c r="AG2" s="128"/>
      <c r="AH2" s="128"/>
      <c r="AI2" s="128"/>
      <c r="AJ2" s="128"/>
      <c r="AK2" s="128"/>
      <c r="AL2" s="128"/>
      <c r="AM2" s="128"/>
      <c r="AN2" s="133"/>
      <c r="AO2" s="8"/>
      <c r="AP2" s="106" t="s">
        <v>2</v>
      </c>
      <c r="AQ2" s="128" t="s">
        <v>3</v>
      </c>
      <c r="AR2" s="128"/>
      <c r="AS2" s="128"/>
      <c r="AT2" s="128"/>
      <c r="AU2" s="128"/>
      <c r="AV2" s="128"/>
      <c r="AW2" s="128"/>
      <c r="AX2" s="128"/>
      <c r="AY2" s="128"/>
      <c r="AZ2" s="128"/>
      <c r="BA2" s="133"/>
      <c r="BB2" s="8"/>
      <c r="BC2" s="106" t="s">
        <v>2</v>
      </c>
      <c r="BD2" s="128" t="s">
        <v>3</v>
      </c>
      <c r="BE2" s="128"/>
      <c r="BF2" s="128"/>
      <c r="BG2" s="128"/>
      <c r="BH2" s="128"/>
      <c r="BI2" s="128"/>
      <c r="BJ2" s="128"/>
      <c r="BK2" s="128"/>
      <c r="BL2" s="128"/>
      <c r="BM2" s="128"/>
      <c r="BN2" s="133"/>
      <c r="BO2" s="8"/>
      <c r="BP2" s="106" t="s">
        <v>2</v>
      </c>
      <c r="BQ2" s="128" t="s">
        <v>3</v>
      </c>
      <c r="BR2" s="128"/>
      <c r="BS2" s="128"/>
      <c r="BT2" s="128"/>
      <c r="BU2" s="128"/>
      <c r="BV2" s="128"/>
      <c r="BW2" s="128"/>
      <c r="BX2" s="128"/>
      <c r="BY2" s="128"/>
      <c r="BZ2" s="128"/>
      <c r="CA2" s="133"/>
      <c r="CB2" s="8"/>
      <c r="CC2" s="106" t="s">
        <v>2</v>
      </c>
      <c r="CD2" s="128" t="s">
        <v>3</v>
      </c>
      <c r="CE2" s="128"/>
      <c r="CF2" s="128"/>
      <c r="CG2" s="128"/>
      <c r="CH2" s="128"/>
      <c r="CI2" s="128"/>
      <c r="CJ2" s="128"/>
      <c r="CK2" s="128"/>
      <c r="CL2" s="128"/>
      <c r="CM2" s="128"/>
      <c r="CN2" s="133"/>
      <c r="CO2" s="8"/>
      <c r="CP2" s="106" t="s">
        <v>2</v>
      </c>
      <c r="CQ2" s="128" t="s">
        <v>3</v>
      </c>
      <c r="CR2" s="128"/>
      <c r="CS2" s="128"/>
      <c r="CT2" s="128"/>
      <c r="CU2" s="128"/>
      <c r="CV2" s="128"/>
      <c r="CW2" s="128"/>
      <c r="CX2" s="128"/>
      <c r="CY2" s="128"/>
      <c r="CZ2" s="128"/>
      <c r="DA2" s="133"/>
      <c r="DB2" s="8"/>
      <c r="DC2" s="106" t="s">
        <v>2</v>
      </c>
      <c r="DD2" s="128" t="s">
        <v>3</v>
      </c>
      <c r="DE2" s="128"/>
      <c r="DF2" s="128"/>
      <c r="DG2" s="128"/>
      <c r="DH2" s="128"/>
      <c r="DI2" s="128"/>
      <c r="DJ2" s="128"/>
      <c r="DK2" s="128"/>
      <c r="DL2" s="128"/>
      <c r="DM2" s="128"/>
      <c r="DN2" s="133"/>
      <c r="DO2" s="8"/>
    </row>
    <row r="3" spans="1:119" x14ac:dyDescent="0.25">
      <c r="A3" s="113"/>
      <c r="B3" s="140"/>
      <c r="C3" s="135"/>
      <c r="D3" s="1">
        <v>1</v>
      </c>
      <c r="E3" s="1">
        <v>2</v>
      </c>
      <c r="F3" s="1">
        <v>3</v>
      </c>
      <c r="G3" s="1">
        <v>4</v>
      </c>
      <c r="H3" s="1">
        <v>5</v>
      </c>
      <c r="I3" s="1">
        <v>6</v>
      </c>
      <c r="J3" s="1">
        <v>7</v>
      </c>
      <c r="K3" s="1">
        <v>8</v>
      </c>
      <c r="L3" s="1">
        <v>9</v>
      </c>
      <c r="M3" s="1">
        <v>10</v>
      </c>
      <c r="N3" s="1">
        <v>11</v>
      </c>
      <c r="O3" s="1">
        <v>12</v>
      </c>
      <c r="P3" s="106"/>
      <c r="Q3" s="1">
        <v>1</v>
      </c>
      <c r="R3" s="1">
        <v>2</v>
      </c>
      <c r="S3" s="1">
        <v>3</v>
      </c>
      <c r="T3" s="1">
        <v>4</v>
      </c>
      <c r="U3" s="1">
        <v>5</v>
      </c>
      <c r="V3" s="1">
        <v>6</v>
      </c>
      <c r="W3" s="1">
        <v>7</v>
      </c>
      <c r="X3" s="1">
        <v>8</v>
      </c>
      <c r="Y3" s="1">
        <v>9</v>
      </c>
      <c r="Z3" s="1">
        <v>10</v>
      </c>
      <c r="AA3" s="1">
        <v>11</v>
      </c>
      <c r="AB3" s="1">
        <v>12</v>
      </c>
      <c r="AC3" s="106"/>
      <c r="AD3" s="1">
        <v>1</v>
      </c>
      <c r="AE3" s="1">
        <v>2</v>
      </c>
      <c r="AF3" s="1">
        <v>3</v>
      </c>
      <c r="AG3" s="1">
        <v>4</v>
      </c>
      <c r="AH3" s="1">
        <v>5</v>
      </c>
      <c r="AI3" s="1">
        <v>6</v>
      </c>
      <c r="AJ3" s="1">
        <v>7</v>
      </c>
      <c r="AK3" s="1">
        <v>8</v>
      </c>
      <c r="AL3" s="1">
        <v>9</v>
      </c>
      <c r="AM3" s="1">
        <v>10</v>
      </c>
      <c r="AN3" s="1">
        <v>11</v>
      </c>
      <c r="AO3" s="1">
        <v>12</v>
      </c>
      <c r="AP3" s="106"/>
      <c r="AQ3" s="1">
        <v>1</v>
      </c>
      <c r="AR3" s="1">
        <v>2</v>
      </c>
      <c r="AS3" s="1">
        <v>3</v>
      </c>
      <c r="AT3" s="1">
        <v>4</v>
      </c>
      <c r="AU3" s="1">
        <v>5</v>
      </c>
      <c r="AV3" s="1">
        <v>6</v>
      </c>
      <c r="AW3" s="1">
        <v>7</v>
      </c>
      <c r="AX3" s="1">
        <v>8</v>
      </c>
      <c r="AY3" s="1">
        <v>9</v>
      </c>
      <c r="AZ3" s="1">
        <v>10</v>
      </c>
      <c r="BA3" s="1">
        <v>11</v>
      </c>
      <c r="BB3" s="1">
        <v>12</v>
      </c>
      <c r="BC3" s="106"/>
      <c r="BD3" s="1">
        <v>1</v>
      </c>
      <c r="BE3" s="1">
        <v>2</v>
      </c>
      <c r="BF3" s="1">
        <v>3</v>
      </c>
      <c r="BG3" s="1">
        <v>4</v>
      </c>
      <c r="BH3" s="1">
        <v>5</v>
      </c>
      <c r="BI3" s="1">
        <v>6</v>
      </c>
      <c r="BJ3" s="1">
        <v>7</v>
      </c>
      <c r="BK3" s="1">
        <v>8</v>
      </c>
      <c r="BL3" s="1">
        <v>9</v>
      </c>
      <c r="BM3" s="1">
        <v>10</v>
      </c>
      <c r="BN3" s="1">
        <v>11</v>
      </c>
      <c r="BO3" s="1">
        <v>12</v>
      </c>
      <c r="BP3" s="106"/>
      <c r="BQ3" s="1">
        <v>1</v>
      </c>
      <c r="BR3" s="1">
        <v>2</v>
      </c>
      <c r="BS3" s="1">
        <v>3</v>
      </c>
      <c r="BT3" s="1">
        <v>4</v>
      </c>
      <c r="BU3" s="1">
        <v>5</v>
      </c>
      <c r="BV3" s="1">
        <v>6</v>
      </c>
      <c r="BW3" s="1">
        <v>7</v>
      </c>
      <c r="BX3" s="1">
        <v>8</v>
      </c>
      <c r="BY3" s="1">
        <v>9</v>
      </c>
      <c r="BZ3" s="1">
        <v>10</v>
      </c>
      <c r="CA3" s="1">
        <v>11</v>
      </c>
      <c r="CB3" s="1">
        <v>12</v>
      </c>
      <c r="CC3" s="106"/>
      <c r="CD3" s="1">
        <v>1</v>
      </c>
      <c r="CE3" s="1">
        <v>2</v>
      </c>
      <c r="CF3" s="1">
        <v>3</v>
      </c>
      <c r="CG3" s="1">
        <v>4</v>
      </c>
      <c r="CH3" s="1">
        <v>5</v>
      </c>
      <c r="CI3" s="1">
        <v>6</v>
      </c>
      <c r="CJ3" s="1">
        <v>7</v>
      </c>
      <c r="CK3" s="1">
        <v>8</v>
      </c>
      <c r="CL3" s="1">
        <v>9</v>
      </c>
      <c r="CM3" s="1">
        <v>10</v>
      </c>
      <c r="CN3" s="1">
        <v>11</v>
      </c>
      <c r="CO3" s="1">
        <v>12</v>
      </c>
      <c r="CP3" s="106"/>
      <c r="CQ3" s="1">
        <v>1</v>
      </c>
      <c r="CR3" s="1">
        <v>2</v>
      </c>
      <c r="CS3" s="1">
        <v>3</v>
      </c>
      <c r="CT3" s="1">
        <v>4</v>
      </c>
      <c r="CU3" s="1">
        <v>5</v>
      </c>
      <c r="CV3" s="1">
        <v>6</v>
      </c>
      <c r="CW3" s="1">
        <v>7</v>
      </c>
      <c r="CX3" s="1">
        <v>8</v>
      </c>
      <c r="CY3" s="1">
        <v>9</v>
      </c>
      <c r="CZ3" s="1">
        <v>10</v>
      </c>
      <c r="DA3" s="1">
        <v>11</v>
      </c>
      <c r="DB3" s="1">
        <v>12</v>
      </c>
      <c r="DC3" s="106"/>
      <c r="DD3" s="1">
        <v>1</v>
      </c>
      <c r="DE3" s="1">
        <v>2</v>
      </c>
      <c r="DF3" s="1">
        <v>3</v>
      </c>
      <c r="DG3" s="1">
        <v>4</v>
      </c>
      <c r="DH3" s="1">
        <v>5</v>
      </c>
      <c r="DI3" s="1">
        <v>6</v>
      </c>
      <c r="DJ3" s="1">
        <v>7</v>
      </c>
      <c r="DK3" s="1">
        <v>8</v>
      </c>
      <c r="DL3" s="1">
        <v>9</v>
      </c>
      <c r="DM3" s="1">
        <v>10</v>
      </c>
      <c r="DN3" s="1">
        <v>11</v>
      </c>
      <c r="DO3" s="1">
        <v>12</v>
      </c>
    </row>
    <row r="4" spans="1:119" x14ac:dyDescent="0.25">
      <c r="A4" s="2" t="str">
        <f>'Gene Table'!D3</f>
        <v>ADAM23</v>
      </c>
      <c r="B4" s="109" t="s">
        <v>4</v>
      </c>
      <c r="C4" s="3" t="s">
        <v>5</v>
      </c>
      <c r="D4" s="2">
        <f>IF(SUM('Raw Data'!D$3:D$98)&gt;10,IF(AND(ISNUMBER('Raw Data'!D3),'Raw Data'!D3&lt;40,'Raw Data'!D3&gt;0),'Raw Data'!D3,40),"")</f>
        <v>22.128798</v>
      </c>
      <c r="E4" s="2">
        <f>IF(SUM('Raw Data'!E$3:E$98)&gt;10,IF(AND(ISNUMBER('Raw Data'!E3),'Raw Data'!E3&lt;40,'Raw Data'!E3&gt;0),'Raw Data'!E3,40),"")</f>
        <v>21.94896</v>
      </c>
      <c r="F4" s="2">
        <f>IF(SUM('Raw Data'!F$3:F$98)&gt;10,IF(AND(ISNUMBER('Raw Data'!F3),'Raw Data'!F3&lt;40,'Raw Data'!F3&gt;0),'Raw Data'!F3,40),"")</f>
        <v>21.907436000000001</v>
      </c>
      <c r="G4" s="2">
        <f>IF(SUM('Raw Data'!G$3:G$98)&gt;10,IF(AND(ISNUMBER('Raw Data'!G3),'Raw Data'!G3&lt;40,'Raw Data'!G3&gt;0),'Raw Data'!G3,40),"")</f>
        <v>22.150772</v>
      </c>
      <c r="H4" s="2" t="str">
        <f>IF(SUM('Raw Data'!H$3:H$98)&gt;10,IF(AND(ISNUMBER('Raw Data'!H3),'Raw Data'!H3&lt;40,'Raw Data'!H3&gt;0),'Raw Data'!H3,40),"")</f>
        <v/>
      </c>
      <c r="I4" s="2" t="str">
        <f>IF(SUM('Raw Data'!I$3:I$98)&gt;10,IF(AND(ISNUMBER('Raw Data'!I3),'Raw Data'!I3&lt;40,'Raw Data'!I3&gt;0),'Raw Data'!I3,40),"")</f>
        <v/>
      </c>
      <c r="J4" s="2" t="str">
        <f>IF(SUM('Raw Data'!J$3:J$98)&gt;10,IF(AND(ISNUMBER('Raw Data'!J3),'Raw Data'!J3&lt;40,'Raw Data'!J3&gt;0),'Raw Data'!J3,40),"")</f>
        <v/>
      </c>
      <c r="K4" s="2" t="str">
        <f>IF(SUM('Raw Data'!K$3:K$98)&gt;10,IF(AND(ISNUMBER('Raw Data'!K3),'Raw Data'!K3&lt;40,'Raw Data'!K3&gt;0),'Raw Data'!K3,40),"")</f>
        <v/>
      </c>
      <c r="L4" s="2" t="str">
        <f>IF(SUM('Raw Data'!L$3:L$98)&gt;10,IF(AND(ISNUMBER('Raw Data'!L3),'Raw Data'!L3&lt;40,'Raw Data'!L3&gt;0),'Raw Data'!L3,40),"")</f>
        <v/>
      </c>
      <c r="M4" s="2" t="str">
        <f>IF(SUM('Raw Data'!M$3:M$98)&gt;10,IF(AND(ISNUMBER('Raw Data'!M3),'Raw Data'!M3&lt;40,'Raw Data'!M3&gt;0),'Raw Data'!M3,40),"")</f>
        <v/>
      </c>
      <c r="N4" s="2" t="str">
        <f>IF(SUM('Raw Data'!N$3:N$98)&gt;10,IF(AND(ISNUMBER('Raw Data'!N3),'Raw Data'!N3&lt;40,'Raw Data'!N3&gt;0),'Raw Data'!N3,40),"")</f>
        <v/>
      </c>
      <c r="O4" s="2" t="str">
        <f>IF(SUM('Raw Data'!O$3:O$98)&gt;10,IF(AND(ISNUMBER('Raw Data'!O3),'Raw Data'!O3&lt;40,'Raw Data'!O3&gt;0),'Raw Data'!O3,40),"")</f>
        <v/>
      </c>
      <c r="P4" s="3" t="s">
        <v>5</v>
      </c>
      <c r="Q4" s="2">
        <f>IF(ISNUMBER(D4), D76-D4, "")</f>
        <v>17.871202</v>
      </c>
      <c r="R4" s="2">
        <f t="shared" ref="R4:AB4" si="0">IF(ISNUMBER(E4), E76-E4, "")</f>
        <v>7.8742960000000011</v>
      </c>
      <c r="S4" s="2">
        <f t="shared" si="0"/>
        <v>6.9759579999999985</v>
      </c>
      <c r="T4" s="2">
        <f t="shared" si="0"/>
        <v>6.9349039999999995</v>
      </c>
      <c r="U4" s="2" t="str">
        <f t="shared" si="0"/>
        <v/>
      </c>
      <c r="V4" s="2" t="str">
        <f t="shared" si="0"/>
        <v/>
      </c>
      <c r="W4" s="2" t="str">
        <f t="shared" si="0"/>
        <v/>
      </c>
      <c r="X4" s="2" t="str">
        <f t="shared" si="0"/>
        <v/>
      </c>
      <c r="Y4" s="2" t="str">
        <f t="shared" si="0"/>
        <v/>
      </c>
      <c r="Z4" s="2" t="str">
        <f t="shared" si="0"/>
        <v/>
      </c>
      <c r="AA4" s="2" t="str">
        <f t="shared" si="0"/>
        <v/>
      </c>
      <c r="AB4" s="2" t="str">
        <f t="shared" si="0"/>
        <v/>
      </c>
      <c r="AC4" s="3" t="s">
        <v>5</v>
      </c>
      <c r="AD4" s="2">
        <f>IF(ISNUMBER(D4), D28-D4, "")</f>
        <v>17.871202</v>
      </c>
      <c r="AE4" s="2">
        <f t="shared" ref="AE4:AO4" si="1">IF(ISNUMBER(E4), E28-E4, "")</f>
        <v>2.7069119999999991</v>
      </c>
      <c r="AF4" s="2">
        <f t="shared" si="1"/>
        <v>1.0171509999999984</v>
      </c>
      <c r="AG4" s="2">
        <f t="shared" si="1"/>
        <v>0.18183300000000102</v>
      </c>
      <c r="AH4" s="2" t="str">
        <f t="shared" si="1"/>
        <v/>
      </c>
      <c r="AI4" s="2" t="str">
        <f t="shared" si="1"/>
        <v/>
      </c>
      <c r="AJ4" s="2" t="str">
        <f t="shared" si="1"/>
        <v/>
      </c>
      <c r="AK4" s="2" t="str">
        <f t="shared" si="1"/>
        <v/>
      </c>
      <c r="AL4" s="2" t="str">
        <f t="shared" si="1"/>
        <v/>
      </c>
      <c r="AM4" s="2" t="str">
        <f t="shared" si="1"/>
        <v/>
      </c>
      <c r="AN4" s="2" t="str">
        <f t="shared" si="1"/>
        <v/>
      </c>
      <c r="AO4" s="2" t="str">
        <f t="shared" si="1"/>
        <v/>
      </c>
      <c r="AP4" s="3" t="s">
        <v>5</v>
      </c>
      <c r="AQ4" s="2">
        <f>IF(ISNUMBER(D4), D52-D4, "")</f>
        <v>8.413799999999938E-2</v>
      </c>
      <c r="AR4" s="2">
        <f t="shared" ref="AR4:BB4" si="2">IF(ISNUMBER(E4), E52-E4, "")</f>
        <v>0.63394500000000065</v>
      </c>
      <c r="AS4" s="2">
        <f t="shared" si="2"/>
        <v>2.4074840000000002</v>
      </c>
      <c r="AT4" s="2">
        <f t="shared" si="2"/>
        <v>5.4876080000000016</v>
      </c>
      <c r="AU4" s="2" t="str">
        <f t="shared" si="2"/>
        <v/>
      </c>
      <c r="AV4" s="2" t="str">
        <f t="shared" si="2"/>
        <v/>
      </c>
      <c r="AW4" s="2" t="str">
        <f t="shared" si="2"/>
        <v/>
      </c>
      <c r="AX4" s="2" t="str">
        <f t="shared" si="2"/>
        <v/>
      </c>
      <c r="AY4" s="2" t="str">
        <f t="shared" si="2"/>
        <v/>
      </c>
      <c r="AZ4" s="2" t="str">
        <f t="shared" si="2"/>
        <v/>
      </c>
      <c r="BA4" s="2" t="str">
        <f t="shared" si="2"/>
        <v/>
      </c>
      <c r="BB4" s="2" t="str">
        <f t="shared" si="2"/>
        <v/>
      </c>
      <c r="BC4" s="3" t="s">
        <v>5</v>
      </c>
      <c r="BD4" s="2">
        <f>IF(ISNUMBER(Q4), 2^(-Q4), "")</f>
        <v>4.1709226838581464E-6</v>
      </c>
      <c r="BE4" s="2">
        <f t="shared" ref="BE4:BO4" si="3">IF(ISNUMBER(R4), 2^(-R4), "")</f>
        <v>4.2618750144686425E-3</v>
      </c>
      <c r="BF4" s="2">
        <f t="shared" si="3"/>
        <v>7.9437833925917814E-3</v>
      </c>
      <c r="BG4" s="2">
        <f t="shared" si="3"/>
        <v>8.1730824283429322E-3</v>
      </c>
      <c r="BH4" s="2" t="str">
        <f t="shared" si="3"/>
        <v/>
      </c>
      <c r="BI4" s="2" t="str">
        <f t="shared" si="3"/>
        <v/>
      </c>
      <c r="BJ4" s="2" t="str">
        <f t="shared" si="3"/>
        <v/>
      </c>
      <c r="BK4" s="2" t="str">
        <f t="shared" si="3"/>
        <v/>
      </c>
      <c r="BL4" s="2" t="str">
        <f t="shared" si="3"/>
        <v/>
      </c>
      <c r="BM4" s="2" t="str">
        <f t="shared" si="3"/>
        <v/>
      </c>
      <c r="BN4" s="2" t="str">
        <f t="shared" si="3"/>
        <v/>
      </c>
      <c r="BO4" s="2" t="str">
        <f t="shared" si="3"/>
        <v/>
      </c>
      <c r="BP4" s="3" t="s">
        <v>5</v>
      </c>
      <c r="BQ4" s="11">
        <f t="shared" ref="BQ4:BQ27" si="4">IF(ISNUMBER(D4), IF(AD4&gt;=1, 2^(-D28)/(2^(-D4)-2^(-D76)), IF(AQ4&gt;=1, 1-(2^(-D52)/(2^(-D4)-2^(-D76))), 50%)), "")</f>
        <v>4.1709400805267417E-6</v>
      </c>
      <c r="BR4" s="11">
        <f t="shared" ref="BR4:BR27" si="5">IF(ISNUMBER(E4), IF(AE4&gt;=1, 2^(-E28)/(2^(-E4)-2^(-E76)), IF(AR4&gt;=1, 1-(2^(-E52)/(2^(-E4)-2^(-E76))), 50%)), "")</f>
        <v>0.15381304029768159</v>
      </c>
      <c r="BS4" s="11">
        <f t="shared" ref="BS4:BS27" si="6">IF(ISNUMBER(F4), IF(AF4&gt;=1, 2^(-F28)/(2^(-F4)-2^(-F76)), IF(AS4&gt;=1, 1-(2^(-F52)/(2^(-F4)-2^(-F76))), 50%)), "")</f>
        <v>0.49804749026913825</v>
      </c>
      <c r="BT4" s="11">
        <f t="shared" ref="BT4:BT27" si="7">IF(ISNUMBER(G4), IF(AG4&gt;=1, 2^(-G28)/(2^(-G4)-2^(-G76)), IF(AT4&gt;=1, 1-(2^(-G52)/(2^(-G4)-2^(-G76))), 50%)), "")</f>
        <v>0.97752863277706603</v>
      </c>
      <c r="BU4" s="11" t="str">
        <f t="shared" ref="BU4:BU27" si="8">IF(ISNUMBER(H4), IF(AH4&gt;=1, 2^(-H28)/(2^(-H4)-2^(-H76)), IF(AU4&gt;=1, 1-(2^(-H52)/(2^(-H4)-2^(-H76))), 50%)), "")</f>
        <v/>
      </c>
      <c r="BV4" s="11" t="str">
        <f t="shared" ref="BV4:BV27" si="9">IF(ISNUMBER(I4), IF(AI4&gt;=1, 2^(-I28)/(2^(-I4)-2^(-I76)), IF(AV4&gt;=1, 1-(2^(-I52)/(2^(-I4)-2^(-I76))), 50%)), "")</f>
        <v/>
      </c>
      <c r="BW4" s="11" t="str">
        <f t="shared" ref="BW4:BW27" si="10">IF(ISNUMBER(J4), IF(AJ4&gt;=1, 2^(-J28)/(2^(-J4)-2^(-J76)), IF(AW4&gt;=1, 1-(2^(-J52)/(2^(-J4)-2^(-J76))), 50%)), "")</f>
        <v/>
      </c>
      <c r="BX4" s="11" t="str">
        <f t="shared" ref="BX4:BX27" si="11">IF(ISNUMBER(K4), IF(AK4&gt;=1, 2^(-K28)/(2^(-K4)-2^(-K76)), IF(AX4&gt;=1, 1-(2^(-K52)/(2^(-K4)-2^(-K76))), 50%)), "")</f>
        <v/>
      </c>
      <c r="BY4" s="11" t="str">
        <f t="shared" ref="BY4:BY27" si="12">IF(ISNUMBER(L4), IF(AL4&gt;=1, 2^(-L28)/(2^(-L4)-2^(-L76)), IF(AY4&gt;=1, 1-(2^(-L52)/(2^(-L4)-2^(-L76))), 50%)), "")</f>
        <v/>
      </c>
      <c r="BZ4" s="11" t="str">
        <f t="shared" ref="BZ4:BZ27" si="13">IF(ISNUMBER(M4), IF(AM4&gt;=1, 2^(-M28)/(2^(-M4)-2^(-M76)), IF(AZ4&gt;=1, 1-(2^(-M52)/(2^(-M4)-2^(-M76))), 50%)), "")</f>
        <v/>
      </c>
      <c r="CA4" s="11" t="str">
        <f t="shared" ref="CA4:CA27" si="14">IF(ISNUMBER(N4), IF(AN4&gt;=1, 2^(-N28)/(2^(-N4)-2^(-N76)), IF(BA4&gt;=1, 1-(2^(-N52)/(2^(-N4)-2^(-N76))), 50%)), "")</f>
        <v/>
      </c>
      <c r="CB4" s="11" t="str">
        <f t="shared" ref="CB4:CB27" si="15">IF(ISNUMBER(O4), IF(AO4&gt;=1, 2^(-O28)/(2^(-O4)-2^(-O76)), IF(BB4&gt;=1, 1-(2^(-O52)/(2^(-O4)-2^(-O76))), 50%)), "")</f>
        <v/>
      </c>
      <c r="CC4" s="3" t="s">
        <v>5</v>
      </c>
      <c r="CD4" s="11">
        <f t="shared" ref="CD4:CD27" si="16">IF(ISNUMBER(D4), IF(AQ4&gt;=1, 2^(-D52)/(2^(-D4)-2^(-D76)), IF(AD4&gt;=1, 1-(2^(-D28)/(2^(-D4)-2^(-D76))), 50%)), "")</f>
        <v>0.99999582905991946</v>
      </c>
      <c r="CE4" s="11">
        <f t="shared" ref="CE4:CE27" si="17">IF(ISNUMBER(E4), IF(AR4&gt;=1, 2^(-E52)/(2^(-E4)-2^(-E76)), IF(AE4&gt;=1, 1-(2^(-E28)/(2^(-E4)-2^(-E76))), 50%)), "")</f>
        <v>0.84618695970231839</v>
      </c>
      <c r="CF4" s="11">
        <f t="shared" ref="CF4:CF27" si="18">IF(ISNUMBER(F4), IF(AS4&gt;=1, 2^(-F52)/(2^(-F4)-2^(-F76)), IF(AF4&gt;=1, 1-(2^(-F28)/(2^(-F4)-2^(-F76))), 50%)), "")</f>
        <v>0.18999353313976733</v>
      </c>
      <c r="CG4" s="11">
        <f t="shared" ref="CG4:CG27" si="19">IF(ISNUMBER(G4), IF(AT4&gt;=1, 2^(-G52)/(2^(-G4)-2^(-G76)), IF(AG4&gt;=1, 1-(2^(-G28)/(2^(-G4)-2^(-G76))), 50%)), "")</f>
        <v>2.247136722293392E-2</v>
      </c>
      <c r="CH4" s="11" t="str">
        <f t="shared" ref="CH4:CH27" si="20">IF(ISNUMBER(H4), IF(AU4&gt;=1, 2^(-H52)/(2^(-H4)-2^(-H76)), IF(AH4&gt;=1, 1-(2^(-H28)/(2^(-H4)-2^(-H76))), 50%)), "")</f>
        <v/>
      </c>
      <c r="CI4" s="11" t="str">
        <f t="shared" ref="CI4:CI27" si="21">IF(ISNUMBER(I4), IF(AV4&gt;=1, 2^(-I52)/(2^(-I4)-2^(-I76)), IF(AI4&gt;=1, 1-(2^(-I28)/(2^(-I4)-2^(-I76))), 50%)), "")</f>
        <v/>
      </c>
      <c r="CJ4" s="11" t="str">
        <f t="shared" ref="CJ4:CJ27" si="22">IF(ISNUMBER(J4), IF(AW4&gt;=1, 2^(-J52)/(2^(-J4)-2^(-J76)), IF(AJ4&gt;=1, 1-(2^(-J28)/(2^(-J4)-2^(-J76))), 50%)), "")</f>
        <v/>
      </c>
      <c r="CK4" s="11" t="str">
        <f t="shared" ref="CK4:CK27" si="23">IF(ISNUMBER(K4), IF(AX4&gt;=1, 2^(-K52)/(2^(-K4)-2^(-K76)), IF(AK4&gt;=1, 1-(2^(-K28)/(2^(-K4)-2^(-K76))), 50%)), "")</f>
        <v/>
      </c>
      <c r="CL4" s="11" t="str">
        <f t="shared" ref="CL4:CL27" si="24">IF(ISNUMBER(L4), IF(AY4&gt;=1, 2^(-L52)/(2^(-L4)-2^(-L76)), IF(AL4&gt;=1, 1-(2^(-L28)/(2^(-L4)-2^(-L76))), 50%)), "")</f>
        <v/>
      </c>
      <c r="CM4" s="11" t="str">
        <f t="shared" ref="CM4:CM27" si="25">IF(ISNUMBER(M4), IF(AZ4&gt;=1, 2^(-M52)/(2^(-M4)-2^(-M76)), IF(AM4&gt;=1, 1-(2^(-M28)/(2^(-M4)-2^(-M76))), 50%)), "")</f>
        <v/>
      </c>
      <c r="CN4" s="11" t="str">
        <f t="shared" ref="CN4:CN27" si="26">IF(ISNUMBER(N4), IF(BA4&gt;=1, 2^(-N52)/(2^(-N4)-2^(-N76)), IF(AN4&gt;=1, 1-(2^(-N28)/(2^(-N4)-2^(-N76))), 50%)), "")</f>
        <v/>
      </c>
      <c r="CO4" s="11" t="str">
        <f t="shared" ref="CO4:CO27" si="27">IF(ISNUMBER(O4), IF(BB4&gt;=1, 2^(-O52)/(2^(-O4)-2^(-O76)), IF(AO4&gt;=1, 1-(2^(-O28)/(2^(-O4)-2^(-O76))), 50%)), "")</f>
        <v/>
      </c>
      <c r="CP4" s="3" t="s">
        <v>5</v>
      </c>
      <c r="CQ4" s="11">
        <f>IF(ISNUMBER(D4), IF((CD4+BQ4)&lt;=1,1-CD4-BQ4,"N/A"),"")</f>
        <v>1.2234543890141114E-17</v>
      </c>
      <c r="CR4" s="11">
        <f t="shared" ref="CR4:DB19" si="28">IF(ISNUMBER(E4), IF((CE4+BR4)&lt;=1,1-CE4-BR4,"N/A"),"")</f>
        <v>2.7755575615628914E-17</v>
      </c>
      <c r="CS4" s="11">
        <f t="shared" si="28"/>
        <v>0.31195897659109445</v>
      </c>
      <c r="CT4" s="11">
        <f t="shared" si="28"/>
        <v>0</v>
      </c>
      <c r="CU4" s="11" t="str">
        <f t="shared" si="28"/>
        <v/>
      </c>
      <c r="CV4" s="11" t="str">
        <f t="shared" si="28"/>
        <v/>
      </c>
      <c r="CW4" s="11" t="str">
        <f t="shared" si="28"/>
        <v/>
      </c>
      <c r="CX4" s="11" t="str">
        <f t="shared" si="28"/>
        <v/>
      </c>
      <c r="CY4" s="11" t="str">
        <f t="shared" si="28"/>
        <v/>
      </c>
      <c r="CZ4" s="11" t="str">
        <f t="shared" si="28"/>
        <v/>
      </c>
      <c r="DA4" s="11" t="str">
        <f t="shared" si="28"/>
        <v/>
      </c>
      <c r="DB4" s="11" t="str">
        <f t="shared" si="28"/>
        <v/>
      </c>
      <c r="DC4" s="3" t="s">
        <v>5</v>
      </c>
      <c r="DD4" s="11">
        <f>IF(ISNUMBER(BQ4), BQ4+CQ4, "")</f>
        <v>4.1709400805389762E-6</v>
      </c>
      <c r="DE4" s="11">
        <f t="shared" ref="DE4:DO4" si="29">IF(ISNUMBER(BR4), BR4+CR4, "")</f>
        <v>0.15381304029768161</v>
      </c>
      <c r="DF4" s="11">
        <f t="shared" si="29"/>
        <v>0.8100064668602327</v>
      </c>
      <c r="DG4" s="11">
        <f t="shared" si="29"/>
        <v>0.97752863277706603</v>
      </c>
      <c r="DH4" s="11" t="str">
        <f t="shared" si="29"/>
        <v/>
      </c>
      <c r="DI4" s="11" t="str">
        <f t="shared" si="29"/>
        <v/>
      </c>
      <c r="DJ4" s="11" t="str">
        <f t="shared" si="29"/>
        <v/>
      </c>
      <c r="DK4" s="11" t="str">
        <f t="shared" si="29"/>
        <v/>
      </c>
      <c r="DL4" s="11" t="str">
        <f t="shared" si="29"/>
        <v/>
      </c>
      <c r="DM4" s="11" t="str">
        <f t="shared" si="29"/>
        <v/>
      </c>
      <c r="DN4" s="11" t="str">
        <f t="shared" si="29"/>
        <v/>
      </c>
      <c r="DO4" s="11" t="str">
        <f t="shared" si="29"/>
        <v/>
      </c>
    </row>
    <row r="5" spans="1:119" x14ac:dyDescent="0.25">
      <c r="A5" s="2" t="str">
        <f>'Gene Table'!D4</f>
        <v>BRCA1</v>
      </c>
      <c r="B5" s="110"/>
      <c r="C5" s="3" t="s">
        <v>6</v>
      </c>
      <c r="D5" s="2">
        <f>IF(SUM('Raw Data'!D$3:D$98)&gt;10,IF(AND(ISNUMBER('Raw Data'!D4),'Raw Data'!D4&lt;40,'Raw Data'!D4&gt;0),'Raw Data'!D4,40),"")</f>
        <v>21.861896999999999</v>
      </c>
      <c r="E5" s="2">
        <f>IF(SUM('Raw Data'!E$3:E$98)&gt;10,IF(AND(ISNUMBER('Raw Data'!E4),'Raw Data'!E4&lt;40,'Raw Data'!E4&gt;0),'Raw Data'!E4,40),"")</f>
        <v>21.826376</v>
      </c>
      <c r="F5" s="2">
        <f>IF(SUM('Raw Data'!F$3:F$98)&gt;10,IF(AND(ISNUMBER('Raw Data'!F4),'Raw Data'!F4&lt;40,'Raw Data'!F4&gt;0),'Raw Data'!F4,40),"")</f>
        <v>21.843903999999998</v>
      </c>
      <c r="G5" s="2">
        <f>IF(SUM('Raw Data'!G$3:G$98)&gt;10,IF(AND(ISNUMBER('Raw Data'!G4),'Raw Data'!G4&lt;40,'Raw Data'!G4&gt;0),'Raw Data'!G4,40),"")</f>
        <v>21.778137000000001</v>
      </c>
      <c r="H5" s="2" t="str">
        <f>IF(SUM('Raw Data'!H$3:H$98)&gt;10,IF(AND(ISNUMBER('Raw Data'!H4),'Raw Data'!H4&lt;40,'Raw Data'!H4&gt;0),'Raw Data'!H4,40),"")</f>
        <v/>
      </c>
      <c r="I5" s="2" t="str">
        <f>IF(SUM('Raw Data'!I$3:I$98)&gt;10,IF(AND(ISNUMBER('Raw Data'!I4),'Raw Data'!I4&lt;40,'Raw Data'!I4&gt;0),'Raw Data'!I4,40),"")</f>
        <v/>
      </c>
      <c r="J5" s="2" t="str">
        <f>IF(SUM('Raw Data'!J$3:J$98)&gt;10,IF(AND(ISNUMBER('Raw Data'!J4),'Raw Data'!J4&lt;40,'Raw Data'!J4&gt;0),'Raw Data'!J4,40),"")</f>
        <v/>
      </c>
      <c r="K5" s="2" t="str">
        <f>IF(SUM('Raw Data'!K$3:K$98)&gt;10,IF(AND(ISNUMBER('Raw Data'!K4),'Raw Data'!K4&lt;40,'Raw Data'!K4&gt;0),'Raw Data'!K4,40),"")</f>
        <v/>
      </c>
      <c r="L5" s="2" t="str">
        <f>IF(SUM('Raw Data'!L$3:L$98)&gt;10,IF(AND(ISNUMBER('Raw Data'!L4),'Raw Data'!L4&lt;40,'Raw Data'!L4&gt;0),'Raw Data'!L4,40),"")</f>
        <v/>
      </c>
      <c r="M5" s="2" t="str">
        <f>IF(SUM('Raw Data'!M$3:M$98)&gt;10,IF(AND(ISNUMBER('Raw Data'!M4),'Raw Data'!M4&lt;40,'Raw Data'!M4&gt;0),'Raw Data'!M4,40),"")</f>
        <v/>
      </c>
      <c r="N5" s="2" t="str">
        <f>IF(SUM('Raw Data'!N$3:N$98)&gt;10,IF(AND(ISNUMBER('Raw Data'!N4),'Raw Data'!N4&lt;40,'Raw Data'!N4&gt;0),'Raw Data'!N4,40),"")</f>
        <v/>
      </c>
      <c r="O5" s="2" t="str">
        <f>IF(SUM('Raw Data'!O$3:O$98)&gt;10,IF(AND(ISNUMBER('Raw Data'!O4),'Raw Data'!O4&lt;40,'Raw Data'!O4&gt;0),'Raw Data'!O4,40),"")</f>
        <v/>
      </c>
      <c r="P5" s="3" t="s">
        <v>6</v>
      </c>
      <c r="Q5" s="2">
        <f t="shared" ref="Q5:Q27" si="30">IF(ISNUMBER(D5), D77-D5, "")</f>
        <v>10.180629000000003</v>
      </c>
      <c r="R5" s="2">
        <f t="shared" ref="R5:R27" si="31">IF(ISNUMBER(E5), E77-E5, "")</f>
        <v>7.413060999999999</v>
      </c>
      <c r="S5" s="2">
        <f t="shared" ref="S5:S27" si="32">IF(ISNUMBER(F5), F77-F5, "")</f>
        <v>5.9067360000000022</v>
      </c>
      <c r="T5" s="2">
        <f t="shared" ref="T5:T27" si="33">IF(ISNUMBER(G5), G77-G5, "")</f>
        <v>5.5787389999999988</v>
      </c>
      <c r="U5" s="2" t="str">
        <f t="shared" ref="U5:U27" si="34">IF(ISNUMBER(H5), H77-H5, "")</f>
        <v/>
      </c>
      <c r="V5" s="2" t="str">
        <f t="shared" ref="V5:V27" si="35">IF(ISNUMBER(I5), I77-I5, "")</f>
        <v/>
      </c>
      <c r="W5" s="2" t="str">
        <f t="shared" ref="W5:W27" si="36">IF(ISNUMBER(J5), J77-J5, "")</f>
        <v/>
      </c>
      <c r="X5" s="2" t="str">
        <f t="shared" ref="X5:X27" si="37">IF(ISNUMBER(K5), K77-K5, "")</f>
        <v/>
      </c>
      <c r="Y5" s="2" t="str">
        <f t="shared" ref="Y5:Y27" si="38">IF(ISNUMBER(L5), L77-L5, "")</f>
        <v/>
      </c>
      <c r="Z5" s="2" t="str">
        <f t="shared" ref="Z5:Z27" si="39">IF(ISNUMBER(M5), M77-M5, "")</f>
        <v/>
      </c>
      <c r="AA5" s="2" t="str">
        <f t="shared" ref="AA5:AA27" si="40">IF(ISNUMBER(N5), N77-N5, "")</f>
        <v/>
      </c>
      <c r="AB5" s="2" t="str">
        <f t="shared" ref="AB5:AB27" si="41">IF(ISNUMBER(O5), O77-O5, "")</f>
        <v/>
      </c>
      <c r="AC5" s="3" t="s">
        <v>6</v>
      </c>
      <c r="AD5" s="2">
        <f t="shared" ref="AD5:AD27" si="42">IF(ISNUMBER(D5), D29-D5, "")</f>
        <v>10.102443000000001</v>
      </c>
      <c r="AE5" s="2">
        <f t="shared" ref="AE5:AE27" si="43">IF(ISNUMBER(E5), E29-E5, "")</f>
        <v>2.4923509999999993</v>
      </c>
      <c r="AF5" s="2">
        <f t="shared" ref="AF5:AF27" si="44">IF(ISNUMBER(F5), F29-F5, "")</f>
        <v>0.61263900000000149</v>
      </c>
      <c r="AG5" s="2">
        <f t="shared" ref="AG5:AG27" si="45">IF(ISNUMBER(G5), G29-G5, "")</f>
        <v>0.13944799999999802</v>
      </c>
      <c r="AH5" s="2" t="str">
        <f t="shared" ref="AH5:AH27" si="46">IF(ISNUMBER(H5), H29-H5, "")</f>
        <v/>
      </c>
      <c r="AI5" s="2" t="str">
        <f t="shared" ref="AI5:AI27" si="47">IF(ISNUMBER(I5), I29-I5, "")</f>
        <v/>
      </c>
      <c r="AJ5" s="2" t="str">
        <f t="shared" ref="AJ5:AJ27" si="48">IF(ISNUMBER(J5), J29-J5, "")</f>
        <v/>
      </c>
      <c r="AK5" s="2" t="str">
        <f t="shared" ref="AK5:AK27" si="49">IF(ISNUMBER(K5), K29-K5, "")</f>
        <v/>
      </c>
      <c r="AL5" s="2" t="str">
        <f t="shared" ref="AL5:AL27" si="50">IF(ISNUMBER(L5), L29-L5, "")</f>
        <v/>
      </c>
      <c r="AM5" s="2" t="str">
        <f t="shared" ref="AM5:AM27" si="51">IF(ISNUMBER(M5), M29-M5, "")</f>
        <v/>
      </c>
      <c r="AN5" s="2" t="str">
        <f t="shared" ref="AN5:AN27" si="52">IF(ISNUMBER(N5), N29-N5, "")</f>
        <v/>
      </c>
      <c r="AO5" s="2" t="str">
        <f t="shared" ref="AO5:AO27" si="53">IF(ISNUMBER(O5), O29-O5, "")</f>
        <v/>
      </c>
      <c r="AP5" s="3" t="s">
        <v>6</v>
      </c>
      <c r="AQ5" s="2">
        <f t="shared" ref="AQ5:AQ27" si="54">IF(ISNUMBER(D5), D53-D5, "")</f>
        <v>-2.0664999999997491E-2</v>
      </c>
      <c r="AR5" s="2">
        <f t="shared" ref="AR5:AR27" si="55">IF(ISNUMBER(E5), E53-E5, "")</f>
        <v>0.45820000000000149</v>
      </c>
      <c r="AS5" s="2">
        <f t="shared" ref="AS5:AS27" si="56">IF(ISNUMBER(F5), F53-F5, "")</f>
        <v>2.018618</v>
      </c>
      <c r="AT5" s="2">
        <f t="shared" ref="AT5:AT27" si="57">IF(ISNUMBER(G5), G53-G5, "")</f>
        <v>4.2911169999999998</v>
      </c>
      <c r="AU5" s="2" t="str">
        <f t="shared" ref="AU5:AU27" si="58">IF(ISNUMBER(H5), H53-H5, "")</f>
        <v/>
      </c>
      <c r="AV5" s="2" t="str">
        <f t="shared" ref="AV5:AV27" si="59">IF(ISNUMBER(I5), I53-I5, "")</f>
        <v/>
      </c>
      <c r="AW5" s="2" t="str">
        <f t="shared" ref="AW5:AW27" si="60">IF(ISNUMBER(J5), J53-J5, "")</f>
        <v/>
      </c>
      <c r="AX5" s="2" t="str">
        <f t="shared" ref="AX5:AX27" si="61">IF(ISNUMBER(K5), K53-K5, "")</f>
        <v/>
      </c>
      <c r="AY5" s="2" t="str">
        <f t="shared" ref="AY5:AY27" si="62">IF(ISNUMBER(L5), L53-L5, "")</f>
        <v/>
      </c>
      <c r="AZ5" s="2" t="str">
        <f t="shared" ref="AZ5:AZ27" si="63">IF(ISNUMBER(M5), M53-M5, "")</f>
        <v/>
      </c>
      <c r="BA5" s="2" t="str">
        <f t="shared" ref="BA5:BA27" si="64">IF(ISNUMBER(N5), N53-N5, "")</f>
        <v/>
      </c>
      <c r="BB5" s="2" t="str">
        <f t="shared" ref="BB5:BB27" si="65">IF(ISNUMBER(O5), O53-O5, "")</f>
        <v/>
      </c>
      <c r="BC5" s="3" t="s">
        <v>6</v>
      </c>
      <c r="BD5" s="2">
        <f t="shared" ref="BD5:BD27" si="66">IF(ISNUMBER(Q5), 2^(-Q5), "")</f>
        <v>8.6163889733204381E-4</v>
      </c>
      <c r="BE5" s="2">
        <f t="shared" ref="BE5:BE27" si="67">IF(ISNUMBER(R5), 2^(-R5), "")</f>
        <v>5.8674078737574447E-3</v>
      </c>
      <c r="BF5" s="2">
        <f t="shared" ref="BF5:BF27" si="68">IF(ISNUMBER(S5), 2^(-S5), "")</f>
        <v>1.6668452720862356E-2</v>
      </c>
      <c r="BG5" s="2">
        <f t="shared" ref="BG5:BG27" si="69">IF(ISNUMBER(T5), 2^(-T5), "")</f>
        <v>2.0923398329488609E-2</v>
      </c>
      <c r="BH5" s="2" t="str">
        <f t="shared" ref="BH5:BH27" si="70">IF(ISNUMBER(U5), 2^(-U5), "")</f>
        <v/>
      </c>
      <c r="BI5" s="2" t="str">
        <f t="shared" ref="BI5:BI27" si="71">IF(ISNUMBER(V5), 2^(-V5), "")</f>
        <v/>
      </c>
      <c r="BJ5" s="2" t="str">
        <f t="shared" ref="BJ5:BJ27" si="72">IF(ISNUMBER(W5), 2^(-W5), "")</f>
        <v/>
      </c>
      <c r="BK5" s="2" t="str">
        <f t="shared" ref="BK5:BK27" si="73">IF(ISNUMBER(X5), 2^(-X5), "")</f>
        <v/>
      </c>
      <c r="BL5" s="2" t="str">
        <f t="shared" ref="BL5:BL27" si="74">IF(ISNUMBER(Y5), 2^(-Y5), "")</f>
        <v/>
      </c>
      <c r="BM5" s="2" t="str">
        <f t="shared" ref="BM5:BM27" si="75">IF(ISNUMBER(Z5), 2^(-Z5), "")</f>
        <v/>
      </c>
      <c r="BN5" s="2" t="str">
        <f t="shared" ref="BN5:BN27" si="76">IF(ISNUMBER(AA5), 2^(-AA5), "")</f>
        <v/>
      </c>
      <c r="BO5" s="2" t="str">
        <f t="shared" ref="BO5:BO27" si="77">IF(ISNUMBER(AB5), 2^(-AB5), "")</f>
        <v/>
      </c>
      <c r="BP5" s="3" t="s">
        <v>6</v>
      </c>
      <c r="BQ5" s="11">
        <f t="shared" si="4"/>
        <v>9.1040785013641798E-4</v>
      </c>
      <c r="BR5" s="11">
        <f t="shared" si="5"/>
        <v>0.17876532266566736</v>
      </c>
      <c r="BS5" s="11">
        <f t="shared" si="6"/>
        <v>0.74902211233497906</v>
      </c>
      <c r="BT5" s="11">
        <f t="shared" si="7"/>
        <v>0.9478290918873733</v>
      </c>
      <c r="BU5" s="11" t="str">
        <f t="shared" si="8"/>
        <v/>
      </c>
      <c r="BV5" s="11" t="str">
        <f t="shared" si="9"/>
        <v/>
      </c>
      <c r="BW5" s="11" t="str">
        <f t="shared" si="10"/>
        <v/>
      </c>
      <c r="BX5" s="11" t="str">
        <f t="shared" si="11"/>
        <v/>
      </c>
      <c r="BY5" s="11" t="str">
        <f t="shared" si="12"/>
        <v/>
      </c>
      <c r="BZ5" s="11" t="str">
        <f t="shared" si="13"/>
        <v/>
      </c>
      <c r="CA5" s="11" t="str">
        <f t="shared" si="14"/>
        <v/>
      </c>
      <c r="CB5" s="11" t="str">
        <f t="shared" si="15"/>
        <v/>
      </c>
      <c r="CC5" s="3" t="s">
        <v>6</v>
      </c>
      <c r="CD5" s="11">
        <f t="shared" si="16"/>
        <v>0.99908959214986359</v>
      </c>
      <c r="CE5" s="11">
        <f t="shared" si="17"/>
        <v>0.82123467733433264</v>
      </c>
      <c r="CF5" s="11">
        <f t="shared" si="18"/>
        <v>0.25097788766502094</v>
      </c>
      <c r="CG5" s="11">
        <f t="shared" si="19"/>
        <v>5.2170908112626646E-2</v>
      </c>
      <c r="CH5" s="11" t="str">
        <f t="shared" si="20"/>
        <v/>
      </c>
      <c r="CI5" s="11" t="str">
        <f t="shared" si="21"/>
        <v/>
      </c>
      <c r="CJ5" s="11" t="str">
        <f t="shared" si="22"/>
        <v/>
      </c>
      <c r="CK5" s="11" t="str">
        <f t="shared" si="23"/>
        <v/>
      </c>
      <c r="CL5" s="11" t="str">
        <f t="shared" si="24"/>
        <v/>
      </c>
      <c r="CM5" s="11" t="str">
        <f t="shared" si="25"/>
        <v/>
      </c>
      <c r="CN5" s="11" t="str">
        <f t="shared" si="26"/>
        <v/>
      </c>
      <c r="CO5" s="11" t="str">
        <f t="shared" si="27"/>
        <v/>
      </c>
      <c r="CP5" s="3" t="s">
        <v>6</v>
      </c>
      <c r="CQ5" s="11">
        <f t="shared" ref="CQ5:CQ27" si="78">IF(ISNUMBER(D5), IF((CD5+BQ5)&lt;=1,1-CD5-BQ5,"N/A"),"")</f>
        <v>-1.0299920638612292E-17</v>
      </c>
      <c r="CR5" s="11">
        <f t="shared" si="28"/>
        <v>0</v>
      </c>
      <c r="CS5" s="11">
        <f t="shared" si="28"/>
        <v>0</v>
      </c>
      <c r="CT5" s="11">
        <f t="shared" si="28"/>
        <v>0</v>
      </c>
      <c r="CU5" s="11" t="str">
        <f t="shared" si="28"/>
        <v/>
      </c>
      <c r="CV5" s="11" t="str">
        <f t="shared" si="28"/>
        <v/>
      </c>
      <c r="CW5" s="11" t="str">
        <f t="shared" si="28"/>
        <v/>
      </c>
      <c r="CX5" s="11" t="str">
        <f t="shared" si="28"/>
        <v/>
      </c>
      <c r="CY5" s="11" t="str">
        <f t="shared" si="28"/>
        <v/>
      </c>
      <c r="CZ5" s="11" t="str">
        <f t="shared" si="28"/>
        <v/>
      </c>
      <c r="DA5" s="11" t="str">
        <f t="shared" si="28"/>
        <v/>
      </c>
      <c r="DB5" s="11" t="str">
        <f t="shared" si="28"/>
        <v/>
      </c>
      <c r="DC5" s="3" t="s">
        <v>6</v>
      </c>
      <c r="DD5" s="11">
        <f t="shared" ref="DD5:DD27" si="79">IF(ISNUMBER(BQ5), BQ5+CQ5, "")</f>
        <v>9.1040785013640768E-4</v>
      </c>
      <c r="DE5" s="11">
        <f t="shared" ref="DE5:DE27" si="80">IF(ISNUMBER(BR5), BR5+CR5, "")</f>
        <v>0.17876532266566736</v>
      </c>
      <c r="DF5" s="11">
        <f t="shared" ref="DF5:DF27" si="81">IF(ISNUMBER(BS5), BS5+CS5, "")</f>
        <v>0.74902211233497906</v>
      </c>
      <c r="DG5" s="11">
        <f t="shared" ref="DG5:DG27" si="82">IF(ISNUMBER(BT5), BT5+CT5, "")</f>
        <v>0.9478290918873733</v>
      </c>
      <c r="DH5" s="11" t="str">
        <f t="shared" ref="DH5:DH27" si="83">IF(ISNUMBER(BU5), BU5+CU5, "")</f>
        <v/>
      </c>
      <c r="DI5" s="11" t="str">
        <f t="shared" ref="DI5:DI27" si="84">IF(ISNUMBER(BV5), BV5+CV5, "")</f>
        <v/>
      </c>
      <c r="DJ5" s="11" t="str">
        <f t="shared" ref="DJ5:DJ27" si="85">IF(ISNUMBER(BW5), BW5+CW5, "")</f>
        <v/>
      </c>
      <c r="DK5" s="11" t="str">
        <f t="shared" ref="DK5:DK27" si="86">IF(ISNUMBER(BX5), BX5+CX5, "")</f>
        <v/>
      </c>
      <c r="DL5" s="11" t="str">
        <f t="shared" ref="DL5:DL27" si="87">IF(ISNUMBER(BY5), BY5+CY5, "")</f>
        <v/>
      </c>
      <c r="DM5" s="11" t="str">
        <f t="shared" ref="DM5:DM27" si="88">IF(ISNUMBER(BZ5), BZ5+CZ5, "")</f>
        <v/>
      </c>
      <c r="DN5" s="11" t="str">
        <f t="shared" ref="DN5:DN27" si="89">IF(ISNUMBER(CA5), CA5+DA5, "")</f>
        <v/>
      </c>
      <c r="DO5" s="11" t="str">
        <f t="shared" ref="DO5:DO27" si="90">IF(ISNUMBER(CB5), CB5+DB5, "")</f>
        <v/>
      </c>
    </row>
    <row r="6" spans="1:119" x14ac:dyDescent="0.25">
      <c r="A6" s="2" t="str">
        <f>'Gene Table'!D5</f>
        <v>CCNA1</v>
      </c>
      <c r="B6" s="110"/>
      <c r="C6" s="3" t="s">
        <v>7</v>
      </c>
      <c r="D6" s="2">
        <f>IF(SUM('Raw Data'!D$3:D$98)&gt;10,IF(AND(ISNUMBER('Raw Data'!D5),'Raw Data'!D5&lt;40,'Raw Data'!D5&gt;0),'Raw Data'!D5,40),"")</f>
        <v>25.869139000000001</v>
      </c>
      <c r="E6" s="2">
        <f>IF(SUM('Raw Data'!E$3:E$98)&gt;10,IF(AND(ISNUMBER('Raw Data'!E5),'Raw Data'!E5&lt;40,'Raw Data'!E5&gt;0),'Raw Data'!E5,40),"")</f>
        <v>25.754017000000001</v>
      </c>
      <c r="F6" s="2">
        <f>IF(SUM('Raw Data'!F$3:F$98)&gt;10,IF(AND(ISNUMBER('Raw Data'!F5),'Raw Data'!F5&lt;40,'Raw Data'!F5&gt;0),'Raw Data'!F5,40),"")</f>
        <v>25.980741999999999</v>
      </c>
      <c r="G6" s="2">
        <f>IF(SUM('Raw Data'!G$3:G$98)&gt;10,IF(AND(ISNUMBER('Raw Data'!G5),'Raw Data'!G5&lt;40,'Raw Data'!G5&gt;0),'Raw Data'!G5,40),"")</f>
        <v>25.805439</v>
      </c>
      <c r="H6" s="2" t="str">
        <f>IF(SUM('Raw Data'!H$3:H$98)&gt;10,IF(AND(ISNUMBER('Raw Data'!H5),'Raw Data'!H5&lt;40,'Raw Data'!H5&gt;0),'Raw Data'!H5,40),"")</f>
        <v/>
      </c>
      <c r="I6" s="2" t="str">
        <f>IF(SUM('Raw Data'!I$3:I$98)&gt;10,IF(AND(ISNUMBER('Raw Data'!I5),'Raw Data'!I5&lt;40,'Raw Data'!I5&gt;0),'Raw Data'!I5,40),"")</f>
        <v/>
      </c>
      <c r="J6" s="2" t="str">
        <f>IF(SUM('Raw Data'!J$3:J$98)&gt;10,IF(AND(ISNUMBER('Raw Data'!J5),'Raw Data'!J5&lt;40,'Raw Data'!J5&gt;0),'Raw Data'!J5,40),"")</f>
        <v/>
      </c>
      <c r="K6" s="2" t="str">
        <f>IF(SUM('Raw Data'!K$3:K$98)&gt;10,IF(AND(ISNUMBER('Raw Data'!K5),'Raw Data'!K5&lt;40,'Raw Data'!K5&gt;0),'Raw Data'!K5,40),"")</f>
        <v/>
      </c>
      <c r="L6" s="2" t="str">
        <f>IF(SUM('Raw Data'!L$3:L$98)&gt;10,IF(AND(ISNUMBER('Raw Data'!L5),'Raw Data'!L5&lt;40,'Raw Data'!L5&gt;0),'Raw Data'!L5,40),"")</f>
        <v/>
      </c>
      <c r="M6" s="2" t="str">
        <f>IF(SUM('Raw Data'!M$3:M$98)&gt;10,IF(AND(ISNUMBER('Raw Data'!M5),'Raw Data'!M5&lt;40,'Raw Data'!M5&gt;0),'Raw Data'!M5,40),"")</f>
        <v/>
      </c>
      <c r="N6" s="2" t="str">
        <f>IF(SUM('Raw Data'!N$3:N$98)&gt;10,IF(AND(ISNUMBER('Raw Data'!N5),'Raw Data'!N5&lt;40,'Raw Data'!N5&gt;0),'Raw Data'!N5,40),"")</f>
        <v/>
      </c>
      <c r="O6" s="2" t="str">
        <f>IF(SUM('Raw Data'!O$3:O$98)&gt;10,IF(AND(ISNUMBER('Raw Data'!O5),'Raw Data'!O5&lt;40,'Raw Data'!O5&gt;0),'Raw Data'!O5,40),"")</f>
        <v/>
      </c>
      <c r="P6" s="3" t="s">
        <v>7</v>
      </c>
      <c r="Q6" s="2">
        <f t="shared" si="30"/>
        <v>5.4886310000000016</v>
      </c>
      <c r="R6" s="2">
        <f t="shared" si="31"/>
        <v>5.1205710000000018</v>
      </c>
      <c r="S6" s="2">
        <f t="shared" si="32"/>
        <v>5.7063229999999976</v>
      </c>
      <c r="T6" s="2">
        <f t="shared" si="33"/>
        <v>6.124020999999999</v>
      </c>
      <c r="U6" s="2" t="str">
        <f t="shared" si="34"/>
        <v/>
      </c>
      <c r="V6" s="2" t="str">
        <f t="shared" si="35"/>
        <v/>
      </c>
      <c r="W6" s="2" t="str">
        <f t="shared" si="36"/>
        <v/>
      </c>
      <c r="X6" s="2" t="str">
        <f t="shared" si="37"/>
        <v/>
      </c>
      <c r="Y6" s="2" t="str">
        <f t="shared" si="38"/>
        <v/>
      </c>
      <c r="Z6" s="2" t="str">
        <f t="shared" si="39"/>
        <v/>
      </c>
      <c r="AA6" s="2" t="str">
        <f t="shared" si="40"/>
        <v/>
      </c>
      <c r="AB6" s="2" t="str">
        <f t="shared" si="41"/>
        <v/>
      </c>
      <c r="AC6" s="3" t="s">
        <v>7</v>
      </c>
      <c r="AD6" s="2">
        <f t="shared" si="42"/>
        <v>4.3120609999999964</v>
      </c>
      <c r="AE6" s="2">
        <f t="shared" si="43"/>
        <v>2.4859480000000005</v>
      </c>
      <c r="AF6" s="2">
        <f t="shared" si="44"/>
        <v>0.33646300000000195</v>
      </c>
      <c r="AG6" s="2">
        <f t="shared" si="45"/>
        <v>0.24562799999999996</v>
      </c>
      <c r="AH6" s="2" t="str">
        <f t="shared" si="46"/>
        <v/>
      </c>
      <c r="AI6" s="2" t="str">
        <f t="shared" si="47"/>
        <v/>
      </c>
      <c r="AJ6" s="2" t="str">
        <f t="shared" si="48"/>
        <v/>
      </c>
      <c r="AK6" s="2" t="str">
        <f t="shared" si="49"/>
        <v/>
      </c>
      <c r="AL6" s="2" t="str">
        <f t="shared" si="50"/>
        <v/>
      </c>
      <c r="AM6" s="2" t="str">
        <f t="shared" si="51"/>
        <v/>
      </c>
      <c r="AN6" s="2" t="str">
        <f t="shared" si="52"/>
        <v/>
      </c>
      <c r="AO6" s="2" t="str">
        <f t="shared" si="53"/>
        <v/>
      </c>
      <c r="AP6" s="3" t="s">
        <v>7</v>
      </c>
      <c r="AQ6" s="2">
        <f t="shared" si="54"/>
        <v>1.092645000000001</v>
      </c>
      <c r="AR6" s="2">
        <f t="shared" si="55"/>
        <v>1.4078099999999978</v>
      </c>
      <c r="AS6" s="2">
        <f t="shared" si="56"/>
        <v>2.5919260000000008</v>
      </c>
      <c r="AT6" s="2">
        <f t="shared" si="57"/>
        <v>5.1905059999999992</v>
      </c>
      <c r="AU6" s="2" t="str">
        <f t="shared" si="58"/>
        <v/>
      </c>
      <c r="AV6" s="2" t="str">
        <f t="shared" si="59"/>
        <v/>
      </c>
      <c r="AW6" s="2" t="str">
        <f t="shared" si="60"/>
        <v/>
      </c>
      <c r="AX6" s="2" t="str">
        <f t="shared" si="61"/>
        <v/>
      </c>
      <c r="AY6" s="2" t="str">
        <f t="shared" si="62"/>
        <v/>
      </c>
      <c r="AZ6" s="2" t="str">
        <f t="shared" si="63"/>
        <v/>
      </c>
      <c r="BA6" s="2" t="str">
        <f t="shared" si="64"/>
        <v/>
      </c>
      <c r="BB6" s="2" t="str">
        <f t="shared" si="65"/>
        <v/>
      </c>
      <c r="BC6" s="3" t="s">
        <v>7</v>
      </c>
      <c r="BD6" s="2">
        <f t="shared" si="66"/>
        <v>2.22719085078412E-2</v>
      </c>
      <c r="BE6" s="2">
        <f t="shared" si="67"/>
        <v>2.874448513566507E-2</v>
      </c>
      <c r="BF6" s="2">
        <f t="shared" si="68"/>
        <v>1.9152506219946439E-2</v>
      </c>
      <c r="BG6" s="2">
        <f t="shared" si="69"/>
        <v>1.4337914455611547E-2</v>
      </c>
      <c r="BH6" s="2" t="str">
        <f t="shared" si="70"/>
        <v/>
      </c>
      <c r="BI6" s="2" t="str">
        <f t="shared" si="71"/>
        <v/>
      </c>
      <c r="BJ6" s="2" t="str">
        <f t="shared" si="72"/>
        <v/>
      </c>
      <c r="BK6" s="2" t="str">
        <f t="shared" si="73"/>
        <v/>
      </c>
      <c r="BL6" s="2" t="str">
        <f t="shared" si="74"/>
        <v/>
      </c>
      <c r="BM6" s="2" t="str">
        <f t="shared" si="75"/>
        <v/>
      </c>
      <c r="BN6" s="2" t="str">
        <f t="shared" si="76"/>
        <v/>
      </c>
      <c r="BO6" s="2" t="str">
        <f t="shared" si="77"/>
        <v/>
      </c>
      <c r="BP6" s="3" t="s">
        <v>7</v>
      </c>
      <c r="BQ6" s="11">
        <f t="shared" si="4"/>
        <v>5.1489918287195076E-2</v>
      </c>
      <c r="BR6" s="11">
        <f t="shared" si="5"/>
        <v>0.18378987676747202</v>
      </c>
      <c r="BS6" s="11">
        <f t="shared" si="6"/>
        <v>0.83089710575793241</v>
      </c>
      <c r="BT6" s="11">
        <f t="shared" si="7"/>
        <v>0.97221733194666526</v>
      </c>
      <c r="BU6" s="11" t="str">
        <f t="shared" si="8"/>
        <v/>
      </c>
      <c r="BV6" s="11" t="str">
        <f t="shared" si="9"/>
        <v/>
      </c>
      <c r="BW6" s="11" t="str">
        <f t="shared" si="10"/>
        <v/>
      </c>
      <c r="BX6" s="11" t="str">
        <f t="shared" si="11"/>
        <v/>
      </c>
      <c r="BY6" s="11" t="str">
        <f t="shared" si="12"/>
        <v/>
      </c>
      <c r="BZ6" s="11" t="str">
        <f t="shared" si="13"/>
        <v/>
      </c>
      <c r="CA6" s="11" t="str">
        <f t="shared" si="14"/>
        <v/>
      </c>
      <c r="CB6" s="11" t="str">
        <f t="shared" si="15"/>
        <v/>
      </c>
      <c r="CC6" s="3" t="s">
        <v>7</v>
      </c>
      <c r="CD6" s="11">
        <f t="shared" si="16"/>
        <v>0.4795821243886394</v>
      </c>
      <c r="CE6" s="11">
        <f t="shared" si="17"/>
        <v>0.38803729103677814</v>
      </c>
      <c r="CF6" s="11">
        <f t="shared" si="18"/>
        <v>0.16910289424206762</v>
      </c>
      <c r="CG6" s="11">
        <f t="shared" si="19"/>
        <v>2.7782668053334774E-2</v>
      </c>
      <c r="CH6" s="11" t="str">
        <f t="shared" si="20"/>
        <v/>
      </c>
      <c r="CI6" s="11" t="str">
        <f t="shared" si="21"/>
        <v/>
      </c>
      <c r="CJ6" s="11" t="str">
        <f t="shared" si="22"/>
        <v/>
      </c>
      <c r="CK6" s="11" t="str">
        <f t="shared" si="23"/>
        <v/>
      </c>
      <c r="CL6" s="11" t="str">
        <f t="shared" si="24"/>
        <v/>
      </c>
      <c r="CM6" s="11" t="str">
        <f t="shared" si="25"/>
        <v/>
      </c>
      <c r="CN6" s="11" t="str">
        <f t="shared" si="26"/>
        <v/>
      </c>
      <c r="CO6" s="11" t="str">
        <f t="shared" si="27"/>
        <v/>
      </c>
      <c r="CP6" s="3" t="s">
        <v>7</v>
      </c>
      <c r="CQ6" s="11">
        <f t="shared" si="78"/>
        <v>0.46892795732416559</v>
      </c>
      <c r="CR6" s="11">
        <f t="shared" si="28"/>
        <v>0.42817283219574975</v>
      </c>
      <c r="CS6" s="11">
        <f t="shared" si="28"/>
        <v>0</v>
      </c>
      <c r="CT6" s="11">
        <f t="shared" si="28"/>
        <v>0</v>
      </c>
      <c r="CU6" s="11" t="str">
        <f t="shared" si="28"/>
        <v/>
      </c>
      <c r="CV6" s="11" t="str">
        <f t="shared" si="28"/>
        <v/>
      </c>
      <c r="CW6" s="11" t="str">
        <f t="shared" si="28"/>
        <v/>
      </c>
      <c r="CX6" s="11" t="str">
        <f t="shared" si="28"/>
        <v/>
      </c>
      <c r="CY6" s="11" t="str">
        <f t="shared" si="28"/>
        <v/>
      </c>
      <c r="CZ6" s="11" t="str">
        <f t="shared" si="28"/>
        <v/>
      </c>
      <c r="DA6" s="11" t="str">
        <f t="shared" si="28"/>
        <v/>
      </c>
      <c r="DB6" s="11" t="str">
        <f t="shared" si="28"/>
        <v/>
      </c>
      <c r="DC6" s="3" t="s">
        <v>7</v>
      </c>
      <c r="DD6" s="11">
        <f t="shared" si="79"/>
        <v>0.52041787561136066</v>
      </c>
      <c r="DE6" s="11">
        <f t="shared" si="80"/>
        <v>0.6119627089632218</v>
      </c>
      <c r="DF6" s="11">
        <f t="shared" si="81"/>
        <v>0.83089710575793241</v>
      </c>
      <c r="DG6" s="11">
        <f t="shared" si="82"/>
        <v>0.97221733194666526</v>
      </c>
      <c r="DH6" s="11" t="str">
        <f t="shared" si="83"/>
        <v/>
      </c>
      <c r="DI6" s="11" t="str">
        <f t="shared" si="84"/>
        <v/>
      </c>
      <c r="DJ6" s="11" t="str">
        <f t="shared" si="85"/>
        <v/>
      </c>
      <c r="DK6" s="11" t="str">
        <f t="shared" si="86"/>
        <v/>
      </c>
      <c r="DL6" s="11" t="str">
        <f t="shared" si="87"/>
        <v/>
      </c>
      <c r="DM6" s="11" t="str">
        <f t="shared" si="88"/>
        <v/>
      </c>
      <c r="DN6" s="11" t="str">
        <f t="shared" si="89"/>
        <v/>
      </c>
      <c r="DO6" s="11" t="str">
        <f t="shared" si="90"/>
        <v/>
      </c>
    </row>
    <row r="7" spans="1:119" x14ac:dyDescent="0.25">
      <c r="A7" s="2" t="str">
        <f>'Gene Table'!D6</f>
        <v>CCND2</v>
      </c>
      <c r="B7" s="110"/>
      <c r="C7" s="3" t="s">
        <v>8</v>
      </c>
      <c r="D7" s="2">
        <f>IF(SUM('Raw Data'!D$3:D$98)&gt;10,IF(AND(ISNUMBER('Raw Data'!D6),'Raw Data'!D6&lt;40,'Raw Data'!D6&gt;0),'Raw Data'!D6,40),"")</f>
        <v>22.611433000000002</v>
      </c>
      <c r="E7" s="2">
        <f>IF(SUM('Raw Data'!E$3:E$98)&gt;10,IF(AND(ISNUMBER('Raw Data'!E6),'Raw Data'!E6&lt;40,'Raw Data'!E6&gt;0),'Raw Data'!E6,40),"")</f>
        <v>22.649823999999999</v>
      </c>
      <c r="F7" s="2">
        <f>IF(SUM('Raw Data'!F$3:F$98)&gt;10,IF(AND(ISNUMBER('Raw Data'!F6),'Raw Data'!F6&lt;40,'Raw Data'!F6&gt;0),'Raw Data'!F6,40),"")</f>
        <v>22.678481999999999</v>
      </c>
      <c r="G7" s="2">
        <f>IF(SUM('Raw Data'!G$3:G$98)&gt;10,IF(AND(ISNUMBER('Raw Data'!G6),'Raw Data'!G6&lt;40,'Raw Data'!G6&gt;0),'Raw Data'!G6,40),"")</f>
        <v>22.76745</v>
      </c>
      <c r="H7" s="2" t="str">
        <f>IF(SUM('Raw Data'!H$3:H$98)&gt;10,IF(AND(ISNUMBER('Raw Data'!H6),'Raw Data'!H6&lt;40,'Raw Data'!H6&gt;0),'Raw Data'!H6,40),"")</f>
        <v/>
      </c>
      <c r="I7" s="2" t="str">
        <f>IF(SUM('Raw Data'!I$3:I$98)&gt;10,IF(AND(ISNUMBER('Raw Data'!I6),'Raw Data'!I6&lt;40,'Raw Data'!I6&gt;0),'Raw Data'!I6,40),"")</f>
        <v/>
      </c>
      <c r="J7" s="2" t="str">
        <f>IF(SUM('Raw Data'!J$3:J$98)&gt;10,IF(AND(ISNUMBER('Raw Data'!J6),'Raw Data'!J6&lt;40,'Raw Data'!J6&gt;0),'Raw Data'!J6,40),"")</f>
        <v/>
      </c>
      <c r="K7" s="2" t="str">
        <f>IF(SUM('Raw Data'!K$3:K$98)&gt;10,IF(AND(ISNUMBER('Raw Data'!K6),'Raw Data'!K6&lt;40,'Raw Data'!K6&gt;0),'Raw Data'!K6,40),"")</f>
        <v/>
      </c>
      <c r="L7" s="2" t="str">
        <f>IF(SUM('Raw Data'!L$3:L$98)&gt;10,IF(AND(ISNUMBER('Raw Data'!L6),'Raw Data'!L6&lt;40,'Raw Data'!L6&gt;0),'Raw Data'!L6,40),"")</f>
        <v/>
      </c>
      <c r="M7" s="2" t="str">
        <f>IF(SUM('Raw Data'!M$3:M$98)&gt;10,IF(AND(ISNUMBER('Raw Data'!M6),'Raw Data'!M6&lt;40,'Raw Data'!M6&gt;0),'Raw Data'!M6,40),"")</f>
        <v/>
      </c>
      <c r="N7" s="2" t="str">
        <f>IF(SUM('Raw Data'!N$3:N$98)&gt;10,IF(AND(ISNUMBER('Raw Data'!N6),'Raw Data'!N6&lt;40,'Raw Data'!N6&gt;0),'Raw Data'!N6,40),"")</f>
        <v/>
      </c>
      <c r="O7" s="2" t="str">
        <f>IF(SUM('Raw Data'!O$3:O$98)&gt;10,IF(AND(ISNUMBER('Raw Data'!O6),'Raw Data'!O6&lt;40,'Raw Data'!O6&gt;0),'Raw Data'!O6,40),"")</f>
        <v/>
      </c>
      <c r="P7" s="3" t="s">
        <v>8</v>
      </c>
      <c r="Q7" s="2">
        <f t="shared" si="30"/>
        <v>17.388566999999998</v>
      </c>
      <c r="R7" s="2">
        <f t="shared" si="31"/>
        <v>8.6505760000000045</v>
      </c>
      <c r="S7" s="2">
        <f t="shared" si="32"/>
        <v>6.5983850000000004</v>
      </c>
      <c r="T7" s="2">
        <f t="shared" si="33"/>
        <v>8.2489099999999986</v>
      </c>
      <c r="U7" s="2" t="str">
        <f t="shared" si="34"/>
        <v/>
      </c>
      <c r="V7" s="2" t="str">
        <f t="shared" si="35"/>
        <v/>
      </c>
      <c r="W7" s="2" t="str">
        <f t="shared" si="36"/>
        <v/>
      </c>
      <c r="X7" s="2" t="str">
        <f t="shared" si="37"/>
        <v/>
      </c>
      <c r="Y7" s="2" t="str">
        <f t="shared" si="38"/>
        <v/>
      </c>
      <c r="Z7" s="2" t="str">
        <f t="shared" si="39"/>
        <v/>
      </c>
      <c r="AA7" s="2" t="str">
        <f t="shared" si="40"/>
        <v/>
      </c>
      <c r="AB7" s="2" t="str">
        <f t="shared" si="41"/>
        <v/>
      </c>
      <c r="AC7" s="3" t="s">
        <v>8</v>
      </c>
      <c r="AD7" s="2">
        <f t="shared" si="42"/>
        <v>17.388566999999998</v>
      </c>
      <c r="AE7" s="2">
        <f t="shared" si="43"/>
        <v>2.5962410000000027</v>
      </c>
      <c r="AF7" s="2">
        <f t="shared" si="44"/>
        <v>0.7537540000000007</v>
      </c>
      <c r="AG7" s="2">
        <f t="shared" si="45"/>
        <v>7.6674000000000575E-2</v>
      </c>
      <c r="AH7" s="2" t="str">
        <f t="shared" si="46"/>
        <v/>
      </c>
      <c r="AI7" s="2" t="str">
        <f t="shared" si="47"/>
        <v/>
      </c>
      <c r="AJ7" s="2" t="str">
        <f t="shared" si="48"/>
        <v/>
      </c>
      <c r="AK7" s="2" t="str">
        <f t="shared" si="49"/>
        <v/>
      </c>
      <c r="AL7" s="2" t="str">
        <f t="shared" si="50"/>
        <v/>
      </c>
      <c r="AM7" s="2" t="str">
        <f t="shared" si="51"/>
        <v/>
      </c>
      <c r="AN7" s="2" t="str">
        <f t="shared" si="52"/>
        <v/>
      </c>
      <c r="AO7" s="2" t="str">
        <f t="shared" si="53"/>
        <v/>
      </c>
      <c r="AP7" s="3" t="s">
        <v>8</v>
      </c>
      <c r="AQ7" s="2">
        <f t="shared" si="54"/>
        <v>7.2179999999999467E-2</v>
      </c>
      <c r="AR7" s="2">
        <f t="shared" si="55"/>
        <v>0.46082700000000187</v>
      </c>
      <c r="AS7" s="2">
        <f t="shared" si="56"/>
        <v>2.0598810000000007</v>
      </c>
      <c r="AT7" s="2">
        <f t="shared" si="57"/>
        <v>6.4615420000000015</v>
      </c>
      <c r="AU7" s="2" t="str">
        <f t="shared" si="58"/>
        <v/>
      </c>
      <c r="AV7" s="2" t="str">
        <f t="shared" si="59"/>
        <v/>
      </c>
      <c r="AW7" s="2" t="str">
        <f t="shared" si="60"/>
        <v/>
      </c>
      <c r="AX7" s="2" t="str">
        <f t="shared" si="61"/>
        <v/>
      </c>
      <c r="AY7" s="2" t="str">
        <f t="shared" si="62"/>
        <v/>
      </c>
      <c r="AZ7" s="2" t="str">
        <f t="shared" si="63"/>
        <v/>
      </c>
      <c r="BA7" s="2" t="str">
        <f t="shared" si="64"/>
        <v/>
      </c>
      <c r="BB7" s="2" t="str">
        <f t="shared" si="65"/>
        <v/>
      </c>
      <c r="BC7" s="3" t="s">
        <v>8</v>
      </c>
      <c r="BD7" s="2">
        <f t="shared" si="66"/>
        <v>5.8280027951305151E-6</v>
      </c>
      <c r="BE7" s="2">
        <f t="shared" si="67"/>
        <v>2.4883825332448293E-3</v>
      </c>
      <c r="BF7" s="2">
        <f t="shared" si="68"/>
        <v>1.0320201860448536E-2</v>
      </c>
      <c r="BG7" s="2">
        <f t="shared" si="69"/>
        <v>3.2872342896271617E-3</v>
      </c>
      <c r="BH7" s="2" t="str">
        <f t="shared" si="70"/>
        <v/>
      </c>
      <c r="BI7" s="2" t="str">
        <f t="shared" si="71"/>
        <v/>
      </c>
      <c r="BJ7" s="2" t="str">
        <f t="shared" si="72"/>
        <v/>
      </c>
      <c r="BK7" s="2" t="str">
        <f t="shared" si="73"/>
        <v/>
      </c>
      <c r="BL7" s="2" t="str">
        <f t="shared" si="74"/>
        <v/>
      </c>
      <c r="BM7" s="2" t="str">
        <f t="shared" si="75"/>
        <v/>
      </c>
      <c r="BN7" s="2" t="str">
        <f t="shared" si="76"/>
        <v/>
      </c>
      <c r="BO7" s="2" t="str">
        <f t="shared" si="77"/>
        <v/>
      </c>
      <c r="BP7" s="3" t="s">
        <v>8</v>
      </c>
      <c r="BQ7" s="11">
        <f t="shared" si="4"/>
        <v>5.8280367609450375E-6</v>
      </c>
      <c r="BR7" s="11">
        <f t="shared" si="5"/>
        <v>0.16578133044244861</v>
      </c>
      <c r="BS7" s="11">
        <f t="shared" si="6"/>
        <v>0.75766322379541562</v>
      </c>
      <c r="BT7" s="11">
        <f t="shared" si="7"/>
        <v>0.98861555091580511</v>
      </c>
      <c r="BU7" s="11" t="str">
        <f t="shared" si="8"/>
        <v/>
      </c>
      <c r="BV7" s="11" t="str">
        <f t="shared" si="9"/>
        <v/>
      </c>
      <c r="BW7" s="11" t="str">
        <f t="shared" si="10"/>
        <v/>
      </c>
      <c r="BX7" s="11" t="str">
        <f t="shared" si="11"/>
        <v/>
      </c>
      <c r="BY7" s="11" t="str">
        <f t="shared" si="12"/>
        <v/>
      </c>
      <c r="BZ7" s="11" t="str">
        <f t="shared" si="13"/>
        <v/>
      </c>
      <c r="CA7" s="11" t="str">
        <f t="shared" si="14"/>
        <v/>
      </c>
      <c r="CB7" s="11" t="str">
        <f t="shared" si="15"/>
        <v/>
      </c>
      <c r="CC7" s="3" t="s">
        <v>8</v>
      </c>
      <c r="CD7" s="11">
        <f t="shared" si="16"/>
        <v>0.99999417196323903</v>
      </c>
      <c r="CE7" s="11">
        <f t="shared" si="17"/>
        <v>0.83421866955755142</v>
      </c>
      <c r="CF7" s="11">
        <f t="shared" si="18"/>
        <v>0.24233677620458441</v>
      </c>
      <c r="CG7" s="11">
        <f t="shared" si="19"/>
        <v>1.1384449084194868E-2</v>
      </c>
      <c r="CH7" s="11" t="str">
        <f t="shared" si="20"/>
        <v/>
      </c>
      <c r="CI7" s="11" t="str">
        <f t="shared" si="21"/>
        <v/>
      </c>
      <c r="CJ7" s="11" t="str">
        <f t="shared" si="22"/>
        <v/>
      </c>
      <c r="CK7" s="11" t="str">
        <f t="shared" si="23"/>
        <v/>
      </c>
      <c r="CL7" s="11" t="str">
        <f t="shared" si="24"/>
        <v/>
      </c>
      <c r="CM7" s="11" t="str">
        <f t="shared" si="25"/>
        <v/>
      </c>
      <c r="CN7" s="11" t="str">
        <f t="shared" si="26"/>
        <v/>
      </c>
      <c r="CO7" s="11" t="str">
        <f t="shared" si="27"/>
        <v/>
      </c>
      <c r="CP7" s="3" t="s">
        <v>8</v>
      </c>
      <c r="CQ7" s="11">
        <f t="shared" si="78"/>
        <v>2.3620360767133419E-17</v>
      </c>
      <c r="CR7" s="11">
        <f t="shared" si="28"/>
        <v>-2.7755575615628914E-17</v>
      </c>
      <c r="CS7" s="11">
        <f t="shared" si="28"/>
        <v>0</v>
      </c>
      <c r="CT7" s="11">
        <f t="shared" si="28"/>
        <v>0</v>
      </c>
      <c r="CU7" s="11" t="str">
        <f t="shared" si="28"/>
        <v/>
      </c>
      <c r="CV7" s="11" t="str">
        <f t="shared" si="28"/>
        <v/>
      </c>
      <c r="CW7" s="11" t="str">
        <f t="shared" si="28"/>
        <v/>
      </c>
      <c r="CX7" s="11" t="str">
        <f t="shared" si="28"/>
        <v/>
      </c>
      <c r="CY7" s="11" t="str">
        <f t="shared" si="28"/>
        <v/>
      </c>
      <c r="CZ7" s="11" t="str">
        <f t="shared" si="28"/>
        <v/>
      </c>
      <c r="DA7" s="11" t="str">
        <f t="shared" si="28"/>
        <v/>
      </c>
      <c r="DB7" s="11" t="str">
        <f t="shared" si="28"/>
        <v/>
      </c>
      <c r="DC7" s="3" t="s">
        <v>8</v>
      </c>
      <c r="DD7" s="11">
        <f t="shared" si="79"/>
        <v>5.8280367609686579E-6</v>
      </c>
      <c r="DE7" s="11">
        <f t="shared" si="80"/>
        <v>0.16578133044244858</v>
      </c>
      <c r="DF7" s="11">
        <f t="shared" si="81"/>
        <v>0.75766322379541562</v>
      </c>
      <c r="DG7" s="11">
        <f t="shared" si="82"/>
        <v>0.98861555091580511</v>
      </c>
      <c r="DH7" s="11" t="str">
        <f t="shared" si="83"/>
        <v/>
      </c>
      <c r="DI7" s="11" t="str">
        <f t="shared" si="84"/>
        <v/>
      </c>
      <c r="DJ7" s="11" t="str">
        <f t="shared" si="85"/>
        <v/>
      </c>
      <c r="DK7" s="11" t="str">
        <f t="shared" si="86"/>
        <v/>
      </c>
      <c r="DL7" s="11" t="str">
        <f t="shared" si="87"/>
        <v/>
      </c>
      <c r="DM7" s="11" t="str">
        <f t="shared" si="88"/>
        <v/>
      </c>
      <c r="DN7" s="11" t="str">
        <f t="shared" si="89"/>
        <v/>
      </c>
      <c r="DO7" s="11" t="str">
        <f t="shared" si="90"/>
        <v/>
      </c>
    </row>
    <row r="8" spans="1:119" x14ac:dyDescent="0.25">
      <c r="A8" s="2" t="str">
        <f>'Gene Table'!D7</f>
        <v>CDH1</v>
      </c>
      <c r="B8" s="110"/>
      <c r="C8" s="3" t="s">
        <v>9</v>
      </c>
      <c r="D8" s="2">
        <f>IF(SUM('Raw Data'!D$3:D$98)&gt;10,IF(AND(ISNUMBER('Raw Data'!D7),'Raw Data'!D7&lt;40,'Raw Data'!D7&gt;0),'Raw Data'!D7,40),"")</f>
        <v>21.979156</v>
      </c>
      <c r="E8" s="2">
        <f>IF(SUM('Raw Data'!E$3:E$98)&gt;10,IF(AND(ISNUMBER('Raw Data'!E7),'Raw Data'!E7&lt;40,'Raw Data'!E7&gt;0),'Raw Data'!E7,40),"")</f>
        <v>21.987252999999999</v>
      </c>
      <c r="F8" s="2">
        <f>IF(SUM('Raw Data'!F$3:F$98)&gt;10,IF(AND(ISNUMBER('Raw Data'!F7),'Raw Data'!F7&lt;40,'Raw Data'!F7&gt;0),'Raw Data'!F7,40),"")</f>
        <v>22.058474</v>
      </c>
      <c r="G8" s="2">
        <f>IF(SUM('Raw Data'!G$3:G$98)&gt;10,IF(AND(ISNUMBER('Raw Data'!G7),'Raw Data'!G7&lt;40,'Raw Data'!G7&gt;0),'Raw Data'!G7,40),"")</f>
        <v>22.007536000000002</v>
      </c>
      <c r="H8" s="2" t="str">
        <f>IF(SUM('Raw Data'!H$3:H$98)&gt;10,IF(AND(ISNUMBER('Raw Data'!H7),'Raw Data'!H7&lt;40,'Raw Data'!H7&gt;0),'Raw Data'!H7,40),"")</f>
        <v/>
      </c>
      <c r="I8" s="2" t="str">
        <f>IF(SUM('Raw Data'!I$3:I$98)&gt;10,IF(AND(ISNUMBER('Raw Data'!I7),'Raw Data'!I7&lt;40,'Raw Data'!I7&gt;0),'Raw Data'!I7,40),"")</f>
        <v/>
      </c>
      <c r="J8" s="2" t="str">
        <f>IF(SUM('Raw Data'!J$3:J$98)&gt;10,IF(AND(ISNUMBER('Raw Data'!J7),'Raw Data'!J7&lt;40,'Raw Data'!J7&gt;0),'Raw Data'!J7,40),"")</f>
        <v/>
      </c>
      <c r="K8" s="2" t="str">
        <f>IF(SUM('Raw Data'!K$3:K$98)&gt;10,IF(AND(ISNUMBER('Raw Data'!K7),'Raw Data'!K7&lt;40,'Raw Data'!K7&gt;0),'Raw Data'!K7,40),"")</f>
        <v/>
      </c>
      <c r="L8" s="2" t="str">
        <f>IF(SUM('Raw Data'!L$3:L$98)&gt;10,IF(AND(ISNUMBER('Raw Data'!L7),'Raw Data'!L7&lt;40,'Raw Data'!L7&gt;0),'Raw Data'!L7,40),"")</f>
        <v/>
      </c>
      <c r="M8" s="2" t="str">
        <f>IF(SUM('Raw Data'!M$3:M$98)&gt;10,IF(AND(ISNUMBER('Raw Data'!M7),'Raw Data'!M7&lt;40,'Raw Data'!M7&gt;0),'Raw Data'!M7,40),"")</f>
        <v/>
      </c>
      <c r="N8" s="2" t="str">
        <f>IF(SUM('Raw Data'!N$3:N$98)&gt;10,IF(AND(ISNUMBER('Raw Data'!N7),'Raw Data'!N7&lt;40,'Raw Data'!N7&gt;0),'Raw Data'!N7,40),"")</f>
        <v/>
      </c>
      <c r="O8" s="2" t="str">
        <f>IF(SUM('Raw Data'!O$3:O$98)&gt;10,IF(AND(ISNUMBER('Raw Data'!O7),'Raw Data'!O7&lt;40,'Raw Data'!O7&gt;0),'Raw Data'!O7,40),"")</f>
        <v/>
      </c>
      <c r="P8" s="3" t="s">
        <v>9</v>
      </c>
      <c r="Q8" s="2">
        <f t="shared" si="30"/>
        <v>18.020844</v>
      </c>
      <c r="R8" s="2">
        <f t="shared" si="31"/>
        <v>8.6396309999999978</v>
      </c>
      <c r="S8" s="2">
        <f t="shared" si="32"/>
        <v>7.2975749999999984</v>
      </c>
      <c r="T8" s="2">
        <f t="shared" si="33"/>
        <v>5.9003539999999965</v>
      </c>
      <c r="U8" s="2" t="str">
        <f t="shared" si="34"/>
        <v/>
      </c>
      <c r="V8" s="2" t="str">
        <f t="shared" si="35"/>
        <v/>
      </c>
      <c r="W8" s="2" t="str">
        <f t="shared" si="36"/>
        <v/>
      </c>
      <c r="X8" s="2" t="str">
        <f t="shared" si="37"/>
        <v/>
      </c>
      <c r="Y8" s="2" t="str">
        <f t="shared" si="38"/>
        <v/>
      </c>
      <c r="Z8" s="2" t="str">
        <f t="shared" si="39"/>
        <v/>
      </c>
      <c r="AA8" s="2" t="str">
        <f t="shared" si="40"/>
        <v/>
      </c>
      <c r="AB8" s="2" t="str">
        <f t="shared" si="41"/>
        <v/>
      </c>
      <c r="AC8" s="3" t="s">
        <v>9</v>
      </c>
      <c r="AD8" s="2">
        <f t="shared" si="42"/>
        <v>11.803261000000003</v>
      </c>
      <c r="AE8" s="2">
        <f t="shared" si="43"/>
        <v>2.3016269999999999</v>
      </c>
      <c r="AF8" s="2">
        <f t="shared" si="44"/>
        <v>0.38147299999999973</v>
      </c>
      <c r="AG8" s="2">
        <f t="shared" si="45"/>
        <v>-5.5396000000001777E-2</v>
      </c>
      <c r="AH8" s="2" t="str">
        <f t="shared" si="46"/>
        <v/>
      </c>
      <c r="AI8" s="2" t="str">
        <f t="shared" si="47"/>
        <v/>
      </c>
      <c r="AJ8" s="2" t="str">
        <f t="shared" si="48"/>
        <v/>
      </c>
      <c r="AK8" s="2" t="str">
        <f t="shared" si="49"/>
        <v/>
      </c>
      <c r="AL8" s="2" t="str">
        <f t="shared" si="50"/>
        <v/>
      </c>
      <c r="AM8" s="2" t="str">
        <f t="shared" si="51"/>
        <v/>
      </c>
      <c r="AN8" s="2" t="str">
        <f t="shared" si="52"/>
        <v/>
      </c>
      <c r="AO8" s="2" t="str">
        <f t="shared" si="53"/>
        <v/>
      </c>
      <c r="AP8" s="3" t="s">
        <v>9</v>
      </c>
      <c r="AQ8" s="2">
        <f t="shared" si="54"/>
        <v>-0.17320199999999986</v>
      </c>
      <c r="AR8" s="2">
        <f t="shared" si="55"/>
        <v>0.28521900000000144</v>
      </c>
      <c r="AS8" s="2">
        <f t="shared" si="56"/>
        <v>1.8916719999999998</v>
      </c>
      <c r="AT8" s="2">
        <f t="shared" si="57"/>
        <v>5.4996529999999986</v>
      </c>
      <c r="AU8" s="2" t="str">
        <f t="shared" si="58"/>
        <v/>
      </c>
      <c r="AV8" s="2" t="str">
        <f t="shared" si="59"/>
        <v/>
      </c>
      <c r="AW8" s="2" t="str">
        <f t="shared" si="60"/>
        <v/>
      </c>
      <c r="AX8" s="2" t="str">
        <f t="shared" si="61"/>
        <v/>
      </c>
      <c r="AY8" s="2" t="str">
        <f t="shared" si="62"/>
        <v/>
      </c>
      <c r="AZ8" s="2" t="str">
        <f t="shared" si="63"/>
        <v/>
      </c>
      <c r="BA8" s="2" t="str">
        <f t="shared" si="64"/>
        <v/>
      </c>
      <c r="BB8" s="2" t="str">
        <f t="shared" si="65"/>
        <v/>
      </c>
      <c r="BC8" s="3" t="s">
        <v>9</v>
      </c>
      <c r="BD8" s="2">
        <f t="shared" si="66"/>
        <v>3.7599789089101654E-6</v>
      </c>
      <c r="BE8" s="2">
        <f t="shared" si="67"/>
        <v>2.5073324278697463E-3</v>
      </c>
      <c r="BF8" s="2">
        <f t="shared" si="68"/>
        <v>6.3563972251208661E-3</v>
      </c>
      <c r="BG8" s="2">
        <f t="shared" si="69"/>
        <v>1.6742351708558388E-2</v>
      </c>
      <c r="BH8" s="2" t="str">
        <f t="shared" si="70"/>
        <v/>
      </c>
      <c r="BI8" s="2" t="str">
        <f t="shared" si="71"/>
        <v/>
      </c>
      <c r="BJ8" s="2" t="str">
        <f t="shared" si="72"/>
        <v/>
      </c>
      <c r="BK8" s="2" t="str">
        <f t="shared" si="73"/>
        <v/>
      </c>
      <c r="BL8" s="2" t="str">
        <f t="shared" si="74"/>
        <v/>
      </c>
      <c r="BM8" s="2" t="str">
        <f t="shared" si="75"/>
        <v/>
      </c>
      <c r="BN8" s="2" t="str">
        <f t="shared" si="76"/>
        <v/>
      </c>
      <c r="BO8" s="2" t="str">
        <f t="shared" si="77"/>
        <v/>
      </c>
      <c r="BP8" s="3" t="s">
        <v>9</v>
      </c>
      <c r="BQ8" s="11">
        <f t="shared" si="4"/>
        <v>2.798118000179812E-4</v>
      </c>
      <c r="BR8" s="11">
        <f t="shared" si="5"/>
        <v>0.20334407485943903</v>
      </c>
      <c r="BS8" s="11">
        <f t="shared" si="6"/>
        <v>0.72878147784288538</v>
      </c>
      <c r="BT8" s="11">
        <f t="shared" si="7"/>
        <v>0.97752125048116678</v>
      </c>
      <c r="BU8" s="11" t="str">
        <f t="shared" si="8"/>
        <v/>
      </c>
      <c r="BV8" s="11" t="str">
        <f t="shared" si="9"/>
        <v/>
      </c>
      <c r="BW8" s="11" t="str">
        <f t="shared" si="10"/>
        <v/>
      </c>
      <c r="BX8" s="11" t="str">
        <f t="shared" si="11"/>
        <v/>
      </c>
      <c r="BY8" s="11" t="str">
        <f t="shared" si="12"/>
        <v/>
      </c>
      <c r="BZ8" s="11" t="str">
        <f t="shared" si="13"/>
        <v/>
      </c>
      <c r="CA8" s="11" t="str">
        <f t="shared" si="14"/>
        <v/>
      </c>
      <c r="CB8" s="11" t="str">
        <f t="shared" si="15"/>
        <v/>
      </c>
      <c r="CC8" s="3" t="s">
        <v>9</v>
      </c>
      <c r="CD8" s="11">
        <f t="shared" si="16"/>
        <v>0.99972018819998199</v>
      </c>
      <c r="CE8" s="11">
        <f t="shared" si="17"/>
        <v>0.79665592514056094</v>
      </c>
      <c r="CF8" s="11">
        <f t="shared" si="18"/>
        <v>0.27121852215711467</v>
      </c>
      <c r="CG8" s="11">
        <f t="shared" si="19"/>
        <v>2.2478749518833212E-2</v>
      </c>
      <c r="CH8" s="11" t="str">
        <f t="shared" si="20"/>
        <v/>
      </c>
      <c r="CI8" s="11" t="str">
        <f t="shared" si="21"/>
        <v/>
      </c>
      <c r="CJ8" s="11" t="str">
        <f t="shared" si="22"/>
        <v/>
      </c>
      <c r="CK8" s="11" t="str">
        <f t="shared" si="23"/>
        <v/>
      </c>
      <c r="CL8" s="11" t="str">
        <f t="shared" si="24"/>
        <v/>
      </c>
      <c r="CM8" s="11" t="str">
        <f t="shared" si="25"/>
        <v/>
      </c>
      <c r="CN8" s="11" t="str">
        <f t="shared" si="26"/>
        <v/>
      </c>
      <c r="CO8" s="11" t="str">
        <f t="shared" si="27"/>
        <v/>
      </c>
      <c r="CP8" s="3" t="s">
        <v>9</v>
      </c>
      <c r="CQ8" s="11">
        <f t="shared" si="78"/>
        <v>3.3772897672923463E-17</v>
      </c>
      <c r="CR8" s="11">
        <f t="shared" si="28"/>
        <v>2.7755575615628914E-17</v>
      </c>
      <c r="CS8" s="11">
        <f t="shared" si="28"/>
        <v>0</v>
      </c>
      <c r="CT8" s="11">
        <f t="shared" si="28"/>
        <v>0</v>
      </c>
      <c r="CU8" s="11" t="str">
        <f t="shared" si="28"/>
        <v/>
      </c>
      <c r="CV8" s="11" t="str">
        <f t="shared" si="28"/>
        <v/>
      </c>
      <c r="CW8" s="11" t="str">
        <f t="shared" si="28"/>
        <v/>
      </c>
      <c r="CX8" s="11" t="str">
        <f t="shared" si="28"/>
        <v/>
      </c>
      <c r="CY8" s="11" t="str">
        <f t="shared" si="28"/>
        <v/>
      </c>
      <c r="CZ8" s="11" t="str">
        <f t="shared" si="28"/>
        <v/>
      </c>
      <c r="DA8" s="11" t="str">
        <f t="shared" si="28"/>
        <v/>
      </c>
      <c r="DB8" s="11" t="str">
        <f t="shared" si="28"/>
        <v/>
      </c>
      <c r="DC8" s="3" t="s">
        <v>9</v>
      </c>
      <c r="DD8" s="11">
        <f t="shared" si="79"/>
        <v>2.7981180001801498E-4</v>
      </c>
      <c r="DE8" s="11">
        <f t="shared" si="80"/>
        <v>0.20334407485943906</v>
      </c>
      <c r="DF8" s="11">
        <f t="shared" si="81"/>
        <v>0.72878147784288538</v>
      </c>
      <c r="DG8" s="11">
        <f t="shared" si="82"/>
        <v>0.97752125048116678</v>
      </c>
      <c r="DH8" s="11" t="str">
        <f t="shared" si="83"/>
        <v/>
      </c>
      <c r="DI8" s="11" t="str">
        <f t="shared" si="84"/>
        <v/>
      </c>
      <c r="DJ8" s="11" t="str">
        <f t="shared" si="85"/>
        <v/>
      </c>
      <c r="DK8" s="11" t="str">
        <f t="shared" si="86"/>
        <v/>
      </c>
      <c r="DL8" s="11" t="str">
        <f t="shared" si="87"/>
        <v/>
      </c>
      <c r="DM8" s="11" t="str">
        <f t="shared" si="88"/>
        <v/>
      </c>
      <c r="DN8" s="11" t="str">
        <f t="shared" si="89"/>
        <v/>
      </c>
      <c r="DO8" s="11" t="str">
        <f t="shared" si="90"/>
        <v/>
      </c>
    </row>
    <row r="9" spans="1:119" x14ac:dyDescent="0.25">
      <c r="A9" s="2" t="str">
        <f>'Gene Table'!D8</f>
        <v>CDH13</v>
      </c>
      <c r="B9" s="110"/>
      <c r="C9" s="3" t="s">
        <v>10</v>
      </c>
      <c r="D9" s="2">
        <f>IF(SUM('Raw Data'!D$3:D$98)&gt;10,IF(AND(ISNUMBER('Raw Data'!D8),'Raw Data'!D8&lt;40,'Raw Data'!D8&gt;0),'Raw Data'!D8,40),"")</f>
        <v>22.499538000000001</v>
      </c>
      <c r="E9" s="2">
        <f>IF(SUM('Raw Data'!E$3:E$98)&gt;10,IF(AND(ISNUMBER('Raw Data'!E8),'Raw Data'!E8&lt;40,'Raw Data'!E8&gt;0),'Raw Data'!E8,40),"")</f>
        <v>22.313023000000001</v>
      </c>
      <c r="F9" s="2">
        <f>IF(SUM('Raw Data'!F$3:F$98)&gt;10,IF(AND(ISNUMBER('Raw Data'!F8),'Raw Data'!F8&lt;40,'Raw Data'!F8&gt;0),'Raw Data'!F8,40),"")</f>
        <v>22.637781</v>
      </c>
      <c r="G9" s="2">
        <f>IF(SUM('Raw Data'!G$3:G$98)&gt;10,IF(AND(ISNUMBER('Raw Data'!G8),'Raw Data'!G8&lt;40,'Raw Data'!G8&gt;0),'Raw Data'!G8,40),"")</f>
        <v>22.593005999999999</v>
      </c>
      <c r="H9" s="2" t="str">
        <f>IF(SUM('Raw Data'!H$3:H$98)&gt;10,IF(AND(ISNUMBER('Raw Data'!H8),'Raw Data'!H8&lt;40,'Raw Data'!H8&gt;0),'Raw Data'!H8,40),"")</f>
        <v/>
      </c>
      <c r="I9" s="2" t="str">
        <f>IF(SUM('Raw Data'!I$3:I$98)&gt;10,IF(AND(ISNUMBER('Raw Data'!I8),'Raw Data'!I8&lt;40,'Raw Data'!I8&gt;0),'Raw Data'!I8,40),"")</f>
        <v/>
      </c>
      <c r="J9" s="2" t="str">
        <f>IF(SUM('Raw Data'!J$3:J$98)&gt;10,IF(AND(ISNUMBER('Raw Data'!J8),'Raw Data'!J8&lt;40,'Raw Data'!J8&gt;0),'Raw Data'!J8,40),"")</f>
        <v/>
      </c>
      <c r="K9" s="2" t="str">
        <f>IF(SUM('Raw Data'!K$3:K$98)&gt;10,IF(AND(ISNUMBER('Raw Data'!K8),'Raw Data'!K8&lt;40,'Raw Data'!K8&gt;0),'Raw Data'!K8,40),"")</f>
        <v/>
      </c>
      <c r="L9" s="2" t="str">
        <f>IF(SUM('Raw Data'!L$3:L$98)&gt;10,IF(AND(ISNUMBER('Raw Data'!L8),'Raw Data'!L8&lt;40,'Raw Data'!L8&gt;0),'Raw Data'!L8,40),"")</f>
        <v/>
      </c>
      <c r="M9" s="2" t="str">
        <f>IF(SUM('Raw Data'!M$3:M$98)&gt;10,IF(AND(ISNUMBER('Raw Data'!M8),'Raw Data'!M8&lt;40,'Raw Data'!M8&gt;0),'Raw Data'!M8,40),"")</f>
        <v/>
      </c>
      <c r="N9" s="2" t="str">
        <f>IF(SUM('Raw Data'!N$3:N$98)&gt;10,IF(AND(ISNUMBER('Raw Data'!N8),'Raw Data'!N8&lt;40,'Raw Data'!N8&gt;0),'Raw Data'!N8,40),"")</f>
        <v/>
      </c>
      <c r="O9" s="2" t="str">
        <f>IF(SUM('Raw Data'!O$3:O$98)&gt;10,IF(AND(ISNUMBER('Raw Data'!O8),'Raw Data'!O8&lt;40,'Raw Data'!O8&gt;0),'Raw Data'!O8,40),"")</f>
        <v/>
      </c>
      <c r="P9" s="3" t="s">
        <v>10</v>
      </c>
      <c r="Q9" s="2">
        <f t="shared" si="30"/>
        <v>9.9188389999999984</v>
      </c>
      <c r="R9" s="2">
        <f t="shared" si="31"/>
        <v>9.3627929999999964</v>
      </c>
      <c r="S9" s="2">
        <f t="shared" si="32"/>
        <v>6.5396560000000008</v>
      </c>
      <c r="T9" s="2">
        <f t="shared" si="33"/>
        <v>6.7382620000000024</v>
      </c>
      <c r="U9" s="2" t="str">
        <f t="shared" si="34"/>
        <v/>
      </c>
      <c r="V9" s="2" t="str">
        <f t="shared" si="35"/>
        <v/>
      </c>
      <c r="W9" s="2" t="str">
        <f t="shared" si="36"/>
        <v/>
      </c>
      <c r="X9" s="2" t="str">
        <f t="shared" si="37"/>
        <v/>
      </c>
      <c r="Y9" s="2" t="str">
        <f t="shared" si="38"/>
        <v/>
      </c>
      <c r="Z9" s="2" t="str">
        <f t="shared" si="39"/>
        <v/>
      </c>
      <c r="AA9" s="2" t="str">
        <f t="shared" si="40"/>
        <v/>
      </c>
      <c r="AB9" s="2" t="str">
        <f t="shared" si="41"/>
        <v/>
      </c>
      <c r="AC9" s="3" t="s">
        <v>10</v>
      </c>
      <c r="AD9" s="2">
        <f t="shared" si="42"/>
        <v>17.500461999999999</v>
      </c>
      <c r="AE9" s="2">
        <f t="shared" si="43"/>
        <v>2.6386259999999986</v>
      </c>
      <c r="AF9" s="2">
        <f t="shared" si="44"/>
        <v>0.45977599999999796</v>
      </c>
      <c r="AG9" s="2">
        <f t="shared" si="45"/>
        <v>-4.4150999999999385E-2</v>
      </c>
      <c r="AH9" s="2" t="str">
        <f t="shared" si="46"/>
        <v/>
      </c>
      <c r="AI9" s="2" t="str">
        <f t="shared" si="47"/>
        <v/>
      </c>
      <c r="AJ9" s="2" t="str">
        <f t="shared" si="48"/>
        <v/>
      </c>
      <c r="AK9" s="2" t="str">
        <f t="shared" si="49"/>
        <v/>
      </c>
      <c r="AL9" s="2" t="str">
        <f t="shared" si="50"/>
        <v/>
      </c>
      <c r="AM9" s="2" t="str">
        <f t="shared" si="51"/>
        <v/>
      </c>
      <c r="AN9" s="2" t="str">
        <f t="shared" si="52"/>
        <v/>
      </c>
      <c r="AO9" s="2" t="str">
        <f t="shared" si="53"/>
        <v/>
      </c>
      <c r="AP9" s="3" t="s">
        <v>10</v>
      </c>
      <c r="AQ9" s="2">
        <f t="shared" si="54"/>
        <v>-4.1170000000001039E-2</v>
      </c>
      <c r="AR9" s="2">
        <f t="shared" si="55"/>
        <v>0.8124520000000004</v>
      </c>
      <c r="AS9" s="2">
        <f t="shared" si="56"/>
        <v>1.9629060000000003</v>
      </c>
      <c r="AT9" s="2">
        <f t="shared" si="57"/>
        <v>5.9500300000000017</v>
      </c>
      <c r="AU9" s="2" t="str">
        <f t="shared" si="58"/>
        <v/>
      </c>
      <c r="AV9" s="2" t="str">
        <f t="shared" si="59"/>
        <v/>
      </c>
      <c r="AW9" s="2" t="str">
        <f t="shared" si="60"/>
        <v/>
      </c>
      <c r="AX9" s="2" t="str">
        <f t="shared" si="61"/>
        <v/>
      </c>
      <c r="AY9" s="2" t="str">
        <f t="shared" si="62"/>
        <v/>
      </c>
      <c r="AZ9" s="2" t="str">
        <f t="shared" si="63"/>
        <v/>
      </c>
      <c r="BA9" s="2" t="str">
        <f t="shared" si="64"/>
        <v/>
      </c>
      <c r="BB9" s="2" t="str">
        <f t="shared" si="65"/>
        <v/>
      </c>
      <c r="BC9" s="3" t="s">
        <v>10</v>
      </c>
      <c r="BD9" s="2">
        <f t="shared" si="66"/>
        <v>1.0330752067558592E-3</v>
      </c>
      <c r="BE9" s="2">
        <f t="shared" si="67"/>
        <v>1.5188625143202927E-3</v>
      </c>
      <c r="BF9" s="2">
        <f t="shared" si="68"/>
        <v>1.0748983164491695E-2</v>
      </c>
      <c r="BG9" s="2">
        <f t="shared" si="69"/>
        <v>9.366579408483372E-3</v>
      </c>
      <c r="BH9" s="2" t="str">
        <f t="shared" si="70"/>
        <v/>
      </c>
      <c r="BI9" s="2" t="str">
        <f t="shared" si="71"/>
        <v/>
      </c>
      <c r="BJ9" s="2" t="str">
        <f t="shared" si="72"/>
        <v/>
      </c>
      <c r="BK9" s="2" t="str">
        <f t="shared" si="73"/>
        <v/>
      </c>
      <c r="BL9" s="2" t="str">
        <f t="shared" si="74"/>
        <v/>
      </c>
      <c r="BM9" s="2" t="str">
        <f t="shared" si="75"/>
        <v/>
      </c>
      <c r="BN9" s="2" t="str">
        <f t="shared" si="76"/>
        <v/>
      </c>
      <c r="BO9" s="2" t="str">
        <f t="shared" si="77"/>
        <v/>
      </c>
      <c r="BP9" s="3" t="s">
        <v>10</v>
      </c>
      <c r="BQ9" s="11">
        <f t="shared" si="4"/>
        <v>5.39864649654474E-6</v>
      </c>
      <c r="BR9" s="11">
        <f t="shared" si="5"/>
        <v>0.16082537092531102</v>
      </c>
      <c r="BS9" s="11">
        <f t="shared" si="6"/>
        <v>0.74070155640074931</v>
      </c>
      <c r="BT9" s="11">
        <f t="shared" si="7"/>
        <v>0.98367137860330189</v>
      </c>
      <c r="BU9" s="11" t="str">
        <f t="shared" si="8"/>
        <v/>
      </c>
      <c r="BV9" s="11" t="str">
        <f t="shared" si="9"/>
        <v/>
      </c>
      <c r="BW9" s="11" t="str">
        <f t="shared" si="10"/>
        <v/>
      </c>
      <c r="BX9" s="11" t="str">
        <f t="shared" si="11"/>
        <v/>
      </c>
      <c r="BY9" s="11" t="str">
        <f t="shared" si="12"/>
        <v/>
      </c>
      <c r="BZ9" s="11" t="str">
        <f t="shared" si="13"/>
        <v/>
      </c>
      <c r="CA9" s="11" t="str">
        <f t="shared" si="14"/>
        <v/>
      </c>
      <c r="CB9" s="11" t="str">
        <f t="shared" si="15"/>
        <v/>
      </c>
      <c r="CC9" s="3" t="s">
        <v>10</v>
      </c>
      <c r="CD9" s="11">
        <f t="shared" si="16"/>
        <v>0.99999460135350349</v>
      </c>
      <c r="CE9" s="11">
        <f t="shared" si="17"/>
        <v>0.83917462907468898</v>
      </c>
      <c r="CF9" s="11">
        <f t="shared" si="18"/>
        <v>0.25929844359925075</v>
      </c>
      <c r="CG9" s="11">
        <f t="shared" si="19"/>
        <v>1.632862139669811E-2</v>
      </c>
      <c r="CH9" s="11" t="str">
        <f t="shared" si="20"/>
        <v/>
      </c>
      <c r="CI9" s="11" t="str">
        <f t="shared" si="21"/>
        <v/>
      </c>
      <c r="CJ9" s="11" t="str">
        <f t="shared" si="22"/>
        <v/>
      </c>
      <c r="CK9" s="11" t="str">
        <f t="shared" si="23"/>
        <v/>
      </c>
      <c r="CL9" s="11" t="str">
        <f t="shared" si="24"/>
        <v/>
      </c>
      <c r="CM9" s="11" t="str">
        <f t="shared" si="25"/>
        <v/>
      </c>
      <c r="CN9" s="11" t="str">
        <f t="shared" si="26"/>
        <v/>
      </c>
      <c r="CO9" s="11" t="str">
        <f t="shared" si="27"/>
        <v/>
      </c>
      <c r="CP9" s="3" t="s">
        <v>10</v>
      </c>
      <c r="CQ9" s="11">
        <f t="shared" si="78"/>
        <v>-3.1957706066957497E-17</v>
      </c>
      <c r="CR9" s="11">
        <f t="shared" si="28"/>
        <v>0</v>
      </c>
      <c r="CS9" s="11">
        <f t="shared" si="28"/>
        <v>0</v>
      </c>
      <c r="CT9" s="11">
        <f t="shared" si="28"/>
        <v>0</v>
      </c>
      <c r="CU9" s="11" t="str">
        <f t="shared" si="28"/>
        <v/>
      </c>
      <c r="CV9" s="11" t="str">
        <f t="shared" si="28"/>
        <v/>
      </c>
      <c r="CW9" s="11" t="str">
        <f t="shared" si="28"/>
        <v/>
      </c>
      <c r="CX9" s="11" t="str">
        <f t="shared" si="28"/>
        <v/>
      </c>
      <c r="CY9" s="11" t="str">
        <f t="shared" si="28"/>
        <v/>
      </c>
      <c r="CZ9" s="11" t="str">
        <f t="shared" si="28"/>
        <v/>
      </c>
      <c r="DA9" s="11" t="str">
        <f t="shared" si="28"/>
        <v/>
      </c>
      <c r="DB9" s="11" t="str">
        <f t="shared" si="28"/>
        <v/>
      </c>
      <c r="DC9" s="3" t="s">
        <v>10</v>
      </c>
      <c r="DD9" s="11">
        <f t="shared" si="79"/>
        <v>5.3986464965127823E-6</v>
      </c>
      <c r="DE9" s="11">
        <f t="shared" si="80"/>
        <v>0.16082537092531102</v>
      </c>
      <c r="DF9" s="11">
        <f t="shared" si="81"/>
        <v>0.74070155640074931</v>
      </c>
      <c r="DG9" s="11">
        <f t="shared" si="82"/>
        <v>0.98367137860330189</v>
      </c>
      <c r="DH9" s="11" t="str">
        <f t="shared" si="83"/>
        <v/>
      </c>
      <c r="DI9" s="11" t="str">
        <f t="shared" si="84"/>
        <v/>
      </c>
      <c r="DJ9" s="11" t="str">
        <f t="shared" si="85"/>
        <v/>
      </c>
      <c r="DK9" s="11" t="str">
        <f t="shared" si="86"/>
        <v/>
      </c>
      <c r="DL9" s="11" t="str">
        <f t="shared" si="87"/>
        <v/>
      </c>
      <c r="DM9" s="11" t="str">
        <f t="shared" si="88"/>
        <v/>
      </c>
      <c r="DN9" s="11" t="str">
        <f t="shared" si="89"/>
        <v/>
      </c>
      <c r="DO9" s="11" t="str">
        <f t="shared" si="90"/>
        <v/>
      </c>
    </row>
    <row r="10" spans="1:119" x14ac:dyDescent="0.25">
      <c r="A10" s="2" t="str">
        <f>'Gene Table'!D9</f>
        <v>CDKN1C</v>
      </c>
      <c r="B10" s="110"/>
      <c r="C10" s="3" t="s">
        <v>11</v>
      </c>
      <c r="D10" s="2">
        <f>IF(SUM('Raw Data'!D$3:D$98)&gt;10,IF(AND(ISNUMBER('Raw Data'!D9),'Raw Data'!D9&lt;40,'Raw Data'!D9&gt;0),'Raw Data'!D9,40),"")</f>
        <v>22.91168</v>
      </c>
      <c r="E10" s="2">
        <f>IF(SUM('Raw Data'!E$3:E$98)&gt;10,IF(AND(ISNUMBER('Raw Data'!E9),'Raw Data'!E9&lt;40,'Raw Data'!E9&gt;0),'Raw Data'!E9,40),"")</f>
        <v>22.979925000000001</v>
      </c>
      <c r="F10" s="2">
        <f>IF(SUM('Raw Data'!F$3:F$98)&gt;10,IF(AND(ISNUMBER('Raw Data'!F9),'Raw Data'!F9&lt;40,'Raw Data'!F9&gt;0),'Raw Data'!F9,40),"")</f>
        <v>22.996416</v>
      </c>
      <c r="G10" s="2">
        <f>IF(SUM('Raw Data'!G$3:G$98)&gt;10,IF(AND(ISNUMBER('Raw Data'!G9),'Raw Data'!G9&lt;40,'Raw Data'!G9&gt;0),'Raw Data'!G9,40),"")</f>
        <v>23.052959999999999</v>
      </c>
      <c r="H10" s="2" t="str">
        <f>IF(SUM('Raw Data'!H$3:H$98)&gt;10,IF(AND(ISNUMBER('Raw Data'!H9),'Raw Data'!H9&lt;40,'Raw Data'!H9&gt;0),'Raw Data'!H9,40),"")</f>
        <v/>
      </c>
      <c r="I10" s="2" t="str">
        <f>IF(SUM('Raw Data'!I$3:I$98)&gt;10,IF(AND(ISNUMBER('Raw Data'!I9),'Raw Data'!I9&lt;40,'Raw Data'!I9&gt;0),'Raw Data'!I9,40),"")</f>
        <v/>
      </c>
      <c r="J10" s="2" t="str">
        <f>IF(SUM('Raw Data'!J$3:J$98)&gt;10,IF(AND(ISNUMBER('Raw Data'!J9),'Raw Data'!J9&lt;40,'Raw Data'!J9&gt;0),'Raw Data'!J9,40),"")</f>
        <v/>
      </c>
      <c r="K10" s="2" t="str">
        <f>IF(SUM('Raw Data'!K$3:K$98)&gt;10,IF(AND(ISNUMBER('Raw Data'!K9),'Raw Data'!K9&lt;40,'Raw Data'!K9&gt;0),'Raw Data'!K9,40),"")</f>
        <v/>
      </c>
      <c r="L10" s="2" t="str">
        <f>IF(SUM('Raw Data'!L$3:L$98)&gt;10,IF(AND(ISNUMBER('Raw Data'!L9),'Raw Data'!L9&lt;40,'Raw Data'!L9&gt;0),'Raw Data'!L9,40),"")</f>
        <v/>
      </c>
      <c r="M10" s="2" t="str">
        <f>IF(SUM('Raw Data'!M$3:M$98)&gt;10,IF(AND(ISNUMBER('Raw Data'!M9),'Raw Data'!M9&lt;40,'Raw Data'!M9&gt;0),'Raw Data'!M9,40),"")</f>
        <v/>
      </c>
      <c r="N10" s="2" t="str">
        <f>IF(SUM('Raw Data'!N$3:N$98)&gt;10,IF(AND(ISNUMBER('Raw Data'!N9),'Raw Data'!N9&lt;40,'Raw Data'!N9&gt;0),'Raw Data'!N9,40),"")</f>
        <v/>
      </c>
      <c r="O10" s="2" t="str">
        <f>IF(SUM('Raw Data'!O$3:O$98)&gt;10,IF(AND(ISNUMBER('Raw Data'!O9),'Raw Data'!O9&lt;40,'Raw Data'!O9&gt;0),'Raw Data'!O9,40),"")</f>
        <v/>
      </c>
      <c r="P10" s="3" t="s">
        <v>11</v>
      </c>
      <c r="Q10" s="2">
        <f t="shared" si="30"/>
        <v>3.9001979999999996</v>
      </c>
      <c r="R10" s="2">
        <f t="shared" si="31"/>
        <v>3.2523519999999984</v>
      </c>
      <c r="S10" s="2">
        <f t="shared" si="32"/>
        <v>4.3934250000000006</v>
      </c>
      <c r="T10" s="2">
        <f t="shared" si="33"/>
        <v>5.4844830000000009</v>
      </c>
      <c r="U10" s="2" t="str">
        <f t="shared" si="34"/>
        <v/>
      </c>
      <c r="V10" s="2" t="str">
        <f t="shared" si="35"/>
        <v/>
      </c>
      <c r="W10" s="2" t="str">
        <f t="shared" si="36"/>
        <v/>
      </c>
      <c r="X10" s="2" t="str">
        <f t="shared" si="37"/>
        <v/>
      </c>
      <c r="Y10" s="2" t="str">
        <f t="shared" si="38"/>
        <v/>
      </c>
      <c r="Z10" s="2" t="str">
        <f t="shared" si="39"/>
        <v/>
      </c>
      <c r="AA10" s="2" t="str">
        <f t="shared" si="40"/>
        <v/>
      </c>
      <c r="AB10" s="2" t="str">
        <f t="shared" si="41"/>
        <v/>
      </c>
      <c r="AC10" s="3" t="s">
        <v>11</v>
      </c>
      <c r="AD10" s="2">
        <f t="shared" si="42"/>
        <v>2.8960499999999989</v>
      </c>
      <c r="AE10" s="2">
        <f t="shared" si="43"/>
        <v>1.6667049999999968</v>
      </c>
      <c r="AF10" s="2">
        <f t="shared" si="44"/>
        <v>0.45562599999999875</v>
      </c>
      <c r="AG10" s="2">
        <f t="shared" si="45"/>
        <v>4.7841000000001799E-2</v>
      </c>
      <c r="AH10" s="2" t="str">
        <f t="shared" si="46"/>
        <v/>
      </c>
      <c r="AI10" s="2" t="str">
        <f t="shared" si="47"/>
        <v/>
      </c>
      <c r="AJ10" s="2" t="str">
        <f t="shared" si="48"/>
        <v/>
      </c>
      <c r="AK10" s="2" t="str">
        <f t="shared" si="49"/>
        <v/>
      </c>
      <c r="AL10" s="2" t="str">
        <f t="shared" si="50"/>
        <v/>
      </c>
      <c r="AM10" s="2" t="str">
        <f t="shared" si="51"/>
        <v/>
      </c>
      <c r="AN10" s="2" t="str">
        <f t="shared" si="52"/>
        <v/>
      </c>
      <c r="AO10" s="2" t="str">
        <f t="shared" si="53"/>
        <v/>
      </c>
      <c r="AP10" s="3" t="s">
        <v>11</v>
      </c>
      <c r="AQ10" s="2">
        <f t="shared" si="54"/>
        <v>0.89245000000000019</v>
      </c>
      <c r="AR10" s="2">
        <f t="shared" si="55"/>
        <v>1.131295999999999</v>
      </c>
      <c r="AS10" s="2">
        <f t="shared" si="56"/>
        <v>2.015941999999999</v>
      </c>
      <c r="AT10" s="2">
        <f t="shared" si="57"/>
        <v>3.8334210000000013</v>
      </c>
      <c r="AU10" s="2" t="str">
        <f t="shared" si="58"/>
        <v/>
      </c>
      <c r="AV10" s="2" t="str">
        <f t="shared" si="59"/>
        <v/>
      </c>
      <c r="AW10" s="2" t="str">
        <f t="shared" si="60"/>
        <v/>
      </c>
      <c r="AX10" s="2" t="str">
        <f t="shared" si="61"/>
        <v/>
      </c>
      <c r="AY10" s="2" t="str">
        <f t="shared" si="62"/>
        <v/>
      </c>
      <c r="AZ10" s="2" t="str">
        <f t="shared" si="63"/>
        <v/>
      </c>
      <c r="BA10" s="2" t="str">
        <f t="shared" si="64"/>
        <v/>
      </c>
      <c r="BB10" s="2" t="str">
        <f t="shared" si="65"/>
        <v/>
      </c>
      <c r="BC10" s="3" t="s">
        <v>11</v>
      </c>
      <c r="BD10" s="2">
        <f t="shared" si="66"/>
        <v>6.6976648692023674E-2</v>
      </c>
      <c r="BE10" s="2">
        <f t="shared" si="67"/>
        <v>0.10494082921135468</v>
      </c>
      <c r="BF10" s="2">
        <f t="shared" si="68"/>
        <v>4.7582503837564794E-2</v>
      </c>
      <c r="BG10" s="2">
        <f t="shared" si="69"/>
        <v>2.2336036276445786E-2</v>
      </c>
      <c r="BH10" s="2" t="str">
        <f t="shared" si="70"/>
        <v/>
      </c>
      <c r="BI10" s="2" t="str">
        <f t="shared" si="71"/>
        <v/>
      </c>
      <c r="BJ10" s="2" t="str">
        <f t="shared" si="72"/>
        <v/>
      </c>
      <c r="BK10" s="2" t="str">
        <f t="shared" si="73"/>
        <v/>
      </c>
      <c r="BL10" s="2" t="str">
        <f t="shared" si="74"/>
        <v/>
      </c>
      <c r="BM10" s="2" t="str">
        <f t="shared" si="75"/>
        <v/>
      </c>
      <c r="BN10" s="2" t="str">
        <f t="shared" si="76"/>
        <v/>
      </c>
      <c r="BO10" s="2" t="str">
        <f t="shared" si="77"/>
        <v/>
      </c>
      <c r="BP10" s="3" t="s">
        <v>11</v>
      </c>
      <c r="BQ10" s="11">
        <f t="shared" si="4"/>
        <v>0.14398245285426098</v>
      </c>
      <c r="BR10" s="11">
        <f t="shared" si="5"/>
        <v>0.35190063812162853</v>
      </c>
      <c r="BS10" s="11">
        <f t="shared" si="6"/>
        <v>0.74039465877503841</v>
      </c>
      <c r="BT10" s="11">
        <f t="shared" si="7"/>
        <v>0.92824772336095296</v>
      </c>
      <c r="BU10" s="11" t="str">
        <f t="shared" si="8"/>
        <v/>
      </c>
      <c r="BV10" s="11" t="str">
        <f t="shared" si="9"/>
        <v/>
      </c>
      <c r="BW10" s="11" t="str">
        <f t="shared" si="10"/>
        <v/>
      </c>
      <c r="BX10" s="11" t="str">
        <f t="shared" si="11"/>
        <v/>
      </c>
      <c r="BY10" s="11" t="str">
        <f t="shared" si="12"/>
        <v/>
      </c>
      <c r="BZ10" s="11" t="str">
        <f t="shared" si="13"/>
        <v/>
      </c>
      <c r="CA10" s="11" t="str">
        <f t="shared" si="14"/>
        <v/>
      </c>
      <c r="CB10" s="11" t="str">
        <f t="shared" si="15"/>
        <v/>
      </c>
      <c r="CC10" s="3" t="s">
        <v>11</v>
      </c>
      <c r="CD10" s="11">
        <f t="shared" si="16"/>
        <v>0.85601754714573897</v>
      </c>
      <c r="CE10" s="11">
        <f t="shared" si="17"/>
        <v>0.5100282398717878</v>
      </c>
      <c r="CF10" s="11">
        <f t="shared" si="18"/>
        <v>0.25960534122496159</v>
      </c>
      <c r="CG10" s="11">
        <f t="shared" si="19"/>
        <v>7.1752276639047013E-2</v>
      </c>
      <c r="CH10" s="11" t="str">
        <f t="shared" si="20"/>
        <v/>
      </c>
      <c r="CI10" s="11" t="str">
        <f t="shared" si="21"/>
        <v/>
      </c>
      <c r="CJ10" s="11" t="str">
        <f t="shared" si="22"/>
        <v/>
      </c>
      <c r="CK10" s="11" t="str">
        <f t="shared" si="23"/>
        <v/>
      </c>
      <c r="CL10" s="11" t="str">
        <f t="shared" si="24"/>
        <v/>
      </c>
      <c r="CM10" s="11" t="str">
        <f t="shared" si="25"/>
        <v/>
      </c>
      <c r="CN10" s="11" t="str">
        <f t="shared" si="26"/>
        <v/>
      </c>
      <c r="CO10" s="11" t="str">
        <f t="shared" si="27"/>
        <v/>
      </c>
      <c r="CP10" s="3" t="s">
        <v>11</v>
      </c>
      <c r="CQ10" s="11">
        <f t="shared" si="78"/>
        <v>5.5511151231257827E-17</v>
      </c>
      <c r="CR10" s="11">
        <f t="shared" si="28"/>
        <v>0.13807112200658367</v>
      </c>
      <c r="CS10" s="11">
        <f t="shared" si="28"/>
        <v>0</v>
      </c>
      <c r="CT10" s="11">
        <f t="shared" si="28"/>
        <v>0</v>
      </c>
      <c r="CU10" s="11" t="str">
        <f t="shared" si="28"/>
        <v/>
      </c>
      <c r="CV10" s="11" t="str">
        <f t="shared" si="28"/>
        <v/>
      </c>
      <c r="CW10" s="11" t="str">
        <f t="shared" si="28"/>
        <v/>
      </c>
      <c r="CX10" s="11" t="str">
        <f t="shared" si="28"/>
        <v/>
      </c>
      <c r="CY10" s="11" t="str">
        <f t="shared" si="28"/>
        <v/>
      </c>
      <c r="CZ10" s="11" t="str">
        <f t="shared" si="28"/>
        <v/>
      </c>
      <c r="DA10" s="11" t="str">
        <f t="shared" si="28"/>
        <v/>
      </c>
      <c r="DB10" s="11" t="str">
        <f t="shared" si="28"/>
        <v/>
      </c>
      <c r="DC10" s="3" t="s">
        <v>11</v>
      </c>
      <c r="DD10" s="11">
        <f t="shared" si="79"/>
        <v>0.14398245285426103</v>
      </c>
      <c r="DE10" s="11">
        <f t="shared" si="80"/>
        <v>0.4899717601282122</v>
      </c>
      <c r="DF10" s="11">
        <f t="shared" si="81"/>
        <v>0.74039465877503841</v>
      </c>
      <c r="DG10" s="11">
        <f t="shared" si="82"/>
        <v>0.92824772336095296</v>
      </c>
      <c r="DH10" s="11" t="str">
        <f t="shared" si="83"/>
        <v/>
      </c>
      <c r="DI10" s="11" t="str">
        <f t="shared" si="84"/>
        <v/>
      </c>
      <c r="DJ10" s="11" t="str">
        <f t="shared" si="85"/>
        <v/>
      </c>
      <c r="DK10" s="11" t="str">
        <f t="shared" si="86"/>
        <v/>
      </c>
      <c r="DL10" s="11" t="str">
        <f t="shared" si="87"/>
        <v/>
      </c>
      <c r="DM10" s="11" t="str">
        <f t="shared" si="88"/>
        <v/>
      </c>
      <c r="DN10" s="11" t="str">
        <f t="shared" si="89"/>
        <v/>
      </c>
      <c r="DO10" s="11" t="str">
        <f t="shared" si="90"/>
        <v/>
      </c>
    </row>
    <row r="11" spans="1:119" x14ac:dyDescent="0.25">
      <c r="A11" s="2" t="str">
        <f>'Gene Table'!D10</f>
        <v>CDKN2A</v>
      </c>
      <c r="B11" s="110"/>
      <c r="C11" s="3" t="s">
        <v>12</v>
      </c>
      <c r="D11" s="2">
        <f>IF(SUM('Raw Data'!D$3:D$98)&gt;10,IF(AND(ISNUMBER('Raw Data'!D10),'Raw Data'!D10&lt;40,'Raw Data'!D10&gt;0),'Raw Data'!D10,40),"")</f>
        <v>22.477900999999999</v>
      </c>
      <c r="E11" s="2">
        <f>IF(SUM('Raw Data'!E$3:E$98)&gt;10,IF(AND(ISNUMBER('Raw Data'!E10),'Raw Data'!E10&lt;40,'Raw Data'!E10&gt;0),'Raw Data'!E10,40),"")</f>
        <v>22.505054000000001</v>
      </c>
      <c r="F11" s="2">
        <f>IF(SUM('Raw Data'!F$3:F$98)&gt;10,IF(AND(ISNUMBER('Raw Data'!F10),'Raw Data'!F10&lt;40,'Raw Data'!F10&gt;0),'Raw Data'!F10,40),"")</f>
        <v>22.523678</v>
      </c>
      <c r="G11" s="2">
        <f>IF(SUM('Raw Data'!G$3:G$98)&gt;10,IF(AND(ISNUMBER('Raw Data'!G10),'Raw Data'!G10&lt;40,'Raw Data'!G10&gt;0),'Raw Data'!G10,40),"")</f>
        <v>22.657084999999999</v>
      </c>
      <c r="H11" s="2" t="str">
        <f>IF(SUM('Raw Data'!H$3:H$98)&gt;10,IF(AND(ISNUMBER('Raw Data'!H10),'Raw Data'!H10&lt;40,'Raw Data'!H10&gt;0),'Raw Data'!H10,40),"")</f>
        <v/>
      </c>
      <c r="I11" s="2" t="str">
        <f>IF(SUM('Raw Data'!I$3:I$98)&gt;10,IF(AND(ISNUMBER('Raw Data'!I10),'Raw Data'!I10&lt;40,'Raw Data'!I10&gt;0),'Raw Data'!I10,40),"")</f>
        <v/>
      </c>
      <c r="J11" s="2" t="str">
        <f>IF(SUM('Raw Data'!J$3:J$98)&gt;10,IF(AND(ISNUMBER('Raw Data'!J10),'Raw Data'!J10&lt;40,'Raw Data'!J10&gt;0),'Raw Data'!J10,40),"")</f>
        <v/>
      </c>
      <c r="K11" s="2" t="str">
        <f>IF(SUM('Raw Data'!K$3:K$98)&gt;10,IF(AND(ISNUMBER('Raw Data'!K10),'Raw Data'!K10&lt;40,'Raw Data'!K10&gt;0),'Raw Data'!K10,40),"")</f>
        <v/>
      </c>
      <c r="L11" s="2" t="str">
        <f>IF(SUM('Raw Data'!L$3:L$98)&gt;10,IF(AND(ISNUMBER('Raw Data'!L10),'Raw Data'!L10&lt;40,'Raw Data'!L10&gt;0),'Raw Data'!L10,40),"")</f>
        <v/>
      </c>
      <c r="M11" s="2" t="str">
        <f>IF(SUM('Raw Data'!M$3:M$98)&gt;10,IF(AND(ISNUMBER('Raw Data'!M10),'Raw Data'!M10&lt;40,'Raw Data'!M10&gt;0),'Raw Data'!M10,40),"")</f>
        <v/>
      </c>
      <c r="N11" s="2" t="str">
        <f>IF(SUM('Raw Data'!N$3:N$98)&gt;10,IF(AND(ISNUMBER('Raw Data'!N10),'Raw Data'!N10&lt;40,'Raw Data'!N10&gt;0),'Raw Data'!N10,40),"")</f>
        <v/>
      </c>
      <c r="O11" s="2" t="str">
        <f>IF(SUM('Raw Data'!O$3:O$98)&gt;10,IF(AND(ISNUMBER('Raw Data'!O10),'Raw Data'!O10&lt;40,'Raw Data'!O10&gt;0),'Raw Data'!O10,40),"")</f>
        <v/>
      </c>
      <c r="P11" s="3" t="s">
        <v>12</v>
      </c>
      <c r="Q11" s="2">
        <f t="shared" si="30"/>
        <v>11.134415000000001</v>
      </c>
      <c r="R11" s="2">
        <f t="shared" si="31"/>
        <v>8.2737130000000008</v>
      </c>
      <c r="S11" s="2">
        <f t="shared" si="32"/>
        <v>6.670458</v>
      </c>
      <c r="T11" s="2">
        <f t="shared" si="33"/>
        <v>6.2287510000000026</v>
      </c>
      <c r="U11" s="2" t="str">
        <f t="shared" si="34"/>
        <v/>
      </c>
      <c r="V11" s="2" t="str">
        <f t="shared" si="35"/>
        <v/>
      </c>
      <c r="W11" s="2" t="str">
        <f t="shared" si="36"/>
        <v/>
      </c>
      <c r="X11" s="2" t="str">
        <f t="shared" si="37"/>
        <v/>
      </c>
      <c r="Y11" s="2" t="str">
        <f t="shared" si="38"/>
        <v/>
      </c>
      <c r="Z11" s="2" t="str">
        <f t="shared" si="39"/>
        <v/>
      </c>
      <c r="AA11" s="2" t="str">
        <f t="shared" si="40"/>
        <v/>
      </c>
      <c r="AB11" s="2" t="str">
        <f t="shared" si="41"/>
        <v/>
      </c>
      <c r="AC11" s="3" t="s">
        <v>12</v>
      </c>
      <c r="AD11" s="2">
        <f t="shared" si="42"/>
        <v>17.522099000000001</v>
      </c>
      <c r="AE11" s="2">
        <f t="shared" si="43"/>
        <v>2.2709859999999971</v>
      </c>
      <c r="AF11" s="2">
        <f t="shared" si="44"/>
        <v>0.46531500000000037</v>
      </c>
      <c r="AG11" s="2">
        <f t="shared" si="45"/>
        <v>-4.6569999999981349E-3</v>
      </c>
      <c r="AH11" s="2" t="str">
        <f t="shared" si="46"/>
        <v/>
      </c>
      <c r="AI11" s="2" t="str">
        <f t="shared" si="47"/>
        <v/>
      </c>
      <c r="AJ11" s="2" t="str">
        <f t="shared" si="48"/>
        <v/>
      </c>
      <c r="AK11" s="2" t="str">
        <f t="shared" si="49"/>
        <v/>
      </c>
      <c r="AL11" s="2" t="str">
        <f t="shared" si="50"/>
        <v/>
      </c>
      <c r="AM11" s="2" t="str">
        <f t="shared" si="51"/>
        <v/>
      </c>
      <c r="AN11" s="2" t="str">
        <f t="shared" si="52"/>
        <v/>
      </c>
      <c r="AO11" s="2" t="str">
        <f t="shared" si="53"/>
        <v/>
      </c>
      <c r="AP11" s="3" t="s">
        <v>12</v>
      </c>
      <c r="AQ11" s="2">
        <f t="shared" si="54"/>
        <v>3.8371000000001487E-2</v>
      </c>
      <c r="AR11" s="2">
        <f t="shared" si="55"/>
        <v>0.46797999999999718</v>
      </c>
      <c r="AS11" s="2">
        <f t="shared" si="56"/>
        <v>1.9628639999999997</v>
      </c>
      <c r="AT11" s="2">
        <f t="shared" si="57"/>
        <v>5.4290280000000024</v>
      </c>
      <c r="AU11" s="2" t="str">
        <f t="shared" si="58"/>
        <v/>
      </c>
      <c r="AV11" s="2" t="str">
        <f t="shared" si="59"/>
        <v/>
      </c>
      <c r="AW11" s="2" t="str">
        <f t="shared" si="60"/>
        <v/>
      </c>
      <c r="AX11" s="2" t="str">
        <f t="shared" si="61"/>
        <v/>
      </c>
      <c r="AY11" s="2" t="str">
        <f t="shared" si="62"/>
        <v/>
      </c>
      <c r="AZ11" s="2" t="str">
        <f t="shared" si="63"/>
        <v/>
      </c>
      <c r="BA11" s="2" t="str">
        <f t="shared" si="64"/>
        <v/>
      </c>
      <c r="BB11" s="2" t="str">
        <f t="shared" si="65"/>
        <v/>
      </c>
      <c r="BC11" s="3" t="s">
        <v>12</v>
      </c>
      <c r="BD11" s="2">
        <f t="shared" si="66"/>
        <v>4.4484334813612236E-4</v>
      </c>
      <c r="BE11" s="2">
        <f t="shared" si="67"/>
        <v>3.2312027626865648E-3</v>
      </c>
      <c r="BF11" s="2">
        <f t="shared" si="68"/>
        <v>9.817299879847665E-3</v>
      </c>
      <c r="BG11" s="2">
        <f t="shared" si="69"/>
        <v>1.3333958941028057E-2</v>
      </c>
      <c r="BH11" s="2" t="str">
        <f t="shared" si="70"/>
        <v/>
      </c>
      <c r="BI11" s="2" t="str">
        <f t="shared" si="71"/>
        <v/>
      </c>
      <c r="BJ11" s="2" t="str">
        <f t="shared" si="72"/>
        <v/>
      </c>
      <c r="BK11" s="2" t="str">
        <f t="shared" si="73"/>
        <v/>
      </c>
      <c r="BL11" s="2" t="str">
        <f t="shared" si="74"/>
        <v/>
      </c>
      <c r="BM11" s="2" t="str">
        <f t="shared" si="75"/>
        <v/>
      </c>
      <c r="BN11" s="2" t="str">
        <f t="shared" si="76"/>
        <v/>
      </c>
      <c r="BO11" s="2" t="str">
        <f t="shared" si="77"/>
        <v/>
      </c>
      <c r="BP11" s="3" t="s">
        <v>12</v>
      </c>
      <c r="BQ11" s="11">
        <f t="shared" si="4"/>
        <v>5.3151539732540508E-6</v>
      </c>
      <c r="BR11" s="11">
        <f t="shared" si="5"/>
        <v>0.20785987407880785</v>
      </c>
      <c r="BS11" s="11">
        <f t="shared" si="6"/>
        <v>0.74093799389339332</v>
      </c>
      <c r="BT11" s="11">
        <f t="shared" si="7"/>
        <v>0.97647500478677507</v>
      </c>
      <c r="BU11" s="11" t="str">
        <f t="shared" si="8"/>
        <v/>
      </c>
      <c r="BV11" s="11" t="str">
        <f t="shared" si="9"/>
        <v/>
      </c>
      <c r="BW11" s="11" t="str">
        <f t="shared" si="10"/>
        <v/>
      </c>
      <c r="BX11" s="11" t="str">
        <f t="shared" si="11"/>
        <v/>
      </c>
      <c r="BY11" s="11" t="str">
        <f t="shared" si="12"/>
        <v/>
      </c>
      <c r="BZ11" s="11" t="str">
        <f t="shared" si="13"/>
        <v/>
      </c>
      <c r="CA11" s="11" t="str">
        <f t="shared" si="14"/>
        <v/>
      </c>
      <c r="CB11" s="11" t="str">
        <f t="shared" si="15"/>
        <v/>
      </c>
      <c r="CC11" s="3" t="s">
        <v>12</v>
      </c>
      <c r="CD11" s="11">
        <f t="shared" si="16"/>
        <v>0.99999468484602672</v>
      </c>
      <c r="CE11" s="11">
        <f t="shared" si="17"/>
        <v>0.79214012592119221</v>
      </c>
      <c r="CF11" s="11">
        <f t="shared" si="18"/>
        <v>0.25906200610660673</v>
      </c>
      <c r="CG11" s="11">
        <f t="shared" si="19"/>
        <v>2.3524995213224931E-2</v>
      </c>
      <c r="CH11" s="11" t="str">
        <f t="shared" si="20"/>
        <v/>
      </c>
      <c r="CI11" s="11" t="str">
        <f t="shared" si="21"/>
        <v/>
      </c>
      <c r="CJ11" s="11" t="str">
        <f t="shared" si="22"/>
        <v/>
      </c>
      <c r="CK11" s="11" t="str">
        <f t="shared" si="23"/>
        <v/>
      </c>
      <c r="CL11" s="11" t="str">
        <f t="shared" si="24"/>
        <v/>
      </c>
      <c r="CM11" s="11" t="str">
        <f t="shared" si="25"/>
        <v/>
      </c>
      <c r="CN11" s="11" t="str">
        <f t="shared" si="26"/>
        <v/>
      </c>
      <c r="CO11" s="11" t="str">
        <f t="shared" si="27"/>
        <v/>
      </c>
      <c r="CP11" s="3" t="s">
        <v>12</v>
      </c>
      <c r="CQ11" s="11">
        <f t="shared" si="78"/>
        <v>3.0252628744134591E-17</v>
      </c>
      <c r="CR11" s="11">
        <f t="shared" si="28"/>
        <v>-5.5511151231257827E-17</v>
      </c>
      <c r="CS11" s="11">
        <f t="shared" si="28"/>
        <v>0</v>
      </c>
      <c r="CT11" s="11">
        <f t="shared" si="28"/>
        <v>0</v>
      </c>
      <c r="CU11" s="11" t="str">
        <f t="shared" si="28"/>
        <v/>
      </c>
      <c r="CV11" s="11" t="str">
        <f t="shared" si="28"/>
        <v/>
      </c>
      <c r="CW11" s="11" t="str">
        <f t="shared" si="28"/>
        <v/>
      </c>
      <c r="CX11" s="11" t="str">
        <f t="shared" si="28"/>
        <v/>
      </c>
      <c r="CY11" s="11" t="str">
        <f t="shared" si="28"/>
        <v/>
      </c>
      <c r="CZ11" s="11" t="str">
        <f t="shared" si="28"/>
        <v/>
      </c>
      <c r="DA11" s="11" t="str">
        <f t="shared" si="28"/>
        <v/>
      </c>
      <c r="DB11" s="11" t="str">
        <f t="shared" si="28"/>
        <v/>
      </c>
      <c r="DC11" s="3" t="s">
        <v>12</v>
      </c>
      <c r="DD11" s="11">
        <f t="shared" si="79"/>
        <v>5.3151539732843034E-6</v>
      </c>
      <c r="DE11" s="11">
        <f t="shared" si="80"/>
        <v>0.20785987407880779</v>
      </c>
      <c r="DF11" s="11">
        <f t="shared" si="81"/>
        <v>0.74093799389339332</v>
      </c>
      <c r="DG11" s="11">
        <f t="shared" si="82"/>
        <v>0.97647500478677507</v>
      </c>
      <c r="DH11" s="11" t="str">
        <f t="shared" si="83"/>
        <v/>
      </c>
      <c r="DI11" s="11" t="str">
        <f t="shared" si="84"/>
        <v/>
      </c>
      <c r="DJ11" s="11" t="str">
        <f t="shared" si="85"/>
        <v/>
      </c>
      <c r="DK11" s="11" t="str">
        <f t="shared" si="86"/>
        <v/>
      </c>
      <c r="DL11" s="11" t="str">
        <f t="shared" si="87"/>
        <v/>
      </c>
      <c r="DM11" s="11" t="str">
        <f t="shared" si="88"/>
        <v/>
      </c>
      <c r="DN11" s="11" t="str">
        <f t="shared" si="89"/>
        <v/>
      </c>
      <c r="DO11" s="11" t="str">
        <f t="shared" si="90"/>
        <v/>
      </c>
    </row>
    <row r="12" spans="1:119" x14ac:dyDescent="0.25">
      <c r="A12" s="2" t="str">
        <f>'Gene Table'!D11</f>
        <v>ESR1</v>
      </c>
      <c r="B12" s="110"/>
      <c r="C12" s="3" t="s">
        <v>13</v>
      </c>
      <c r="D12" s="2">
        <f>IF(SUM('Raw Data'!D$3:D$98)&gt;10,IF(AND(ISNUMBER('Raw Data'!D11),'Raw Data'!D11&lt;40,'Raw Data'!D11&gt;0),'Raw Data'!D11,40),"")</f>
        <v>23.106770000000001</v>
      </c>
      <c r="E12" s="2">
        <f>IF(SUM('Raw Data'!E$3:E$98)&gt;10,IF(AND(ISNUMBER('Raw Data'!E11),'Raw Data'!E11&lt;40,'Raw Data'!E11&gt;0),'Raw Data'!E11,40),"")</f>
        <v>23.062232999999999</v>
      </c>
      <c r="F12" s="2">
        <f>IF(SUM('Raw Data'!F$3:F$98)&gt;10,IF(AND(ISNUMBER('Raw Data'!F11),'Raw Data'!F11&lt;40,'Raw Data'!F11&gt;0),'Raw Data'!F11,40),"")</f>
        <v>23.316824</v>
      </c>
      <c r="G12" s="2">
        <f>IF(SUM('Raw Data'!G$3:G$98)&gt;10,IF(AND(ISNUMBER('Raw Data'!G11),'Raw Data'!G11&lt;40,'Raw Data'!G11&gt;0),'Raw Data'!G11,40),"")</f>
        <v>23.100733000000002</v>
      </c>
      <c r="H12" s="2" t="str">
        <f>IF(SUM('Raw Data'!H$3:H$98)&gt;10,IF(AND(ISNUMBER('Raw Data'!H11),'Raw Data'!H11&lt;40,'Raw Data'!H11&gt;0),'Raw Data'!H11,40),"")</f>
        <v/>
      </c>
      <c r="I12" s="2" t="str">
        <f>IF(SUM('Raw Data'!I$3:I$98)&gt;10,IF(AND(ISNUMBER('Raw Data'!I11),'Raw Data'!I11&lt;40,'Raw Data'!I11&gt;0),'Raw Data'!I11,40),"")</f>
        <v/>
      </c>
      <c r="J12" s="2" t="str">
        <f>IF(SUM('Raw Data'!J$3:J$98)&gt;10,IF(AND(ISNUMBER('Raw Data'!J11),'Raw Data'!J11&lt;40,'Raw Data'!J11&gt;0),'Raw Data'!J11,40),"")</f>
        <v/>
      </c>
      <c r="K12" s="2" t="str">
        <f>IF(SUM('Raw Data'!K$3:K$98)&gt;10,IF(AND(ISNUMBER('Raw Data'!K11),'Raw Data'!K11&lt;40,'Raw Data'!K11&gt;0),'Raw Data'!K11,40),"")</f>
        <v/>
      </c>
      <c r="L12" s="2" t="str">
        <f>IF(SUM('Raw Data'!L$3:L$98)&gt;10,IF(AND(ISNUMBER('Raw Data'!L11),'Raw Data'!L11&lt;40,'Raw Data'!L11&gt;0),'Raw Data'!L11,40),"")</f>
        <v/>
      </c>
      <c r="M12" s="2" t="str">
        <f>IF(SUM('Raw Data'!M$3:M$98)&gt;10,IF(AND(ISNUMBER('Raw Data'!M11),'Raw Data'!M11&lt;40,'Raw Data'!M11&gt;0),'Raw Data'!M11,40),"")</f>
        <v/>
      </c>
      <c r="N12" s="2" t="str">
        <f>IF(SUM('Raw Data'!N$3:N$98)&gt;10,IF(AND(ISNUMBER('Raw Data'!N11),'Raw Data'!N11&lt;40,'Raw Data'!N11&gt;0),'Raw Data'!N11,40),"")</f>
        <v/>
      </c>
      <c r="O12" s="2" t="str">
        <f>IF(SUM('Raw Data'!O$3:O$98)&gt;10,IF(AND(ISNUMBER('Raw Data'!O11),'Raw Data'!O11&lt;40,'Raw Data'!O11&gt;0),'Raw Data'!O11,40),"")</f>
        <v/>
      </c>
      <c r="P12" s="3" t="s">
        <v>13</v>
      </c>
      <c r="Q12" s="2">
        <f t="shared" si="30"/>
        <v>11.739349999999998</v>
      </c>
      <c r="R12" s="2">
        <f t="shared" si="31"/>
        <v>9.8795130000000029</v>
      </c>
      <c r="S12" s="2">
        <f t="shared" si="32"/>
        <v>8.0626929999999994</v>
      </c>
      <c r="T12" s="2">
        <f t="shared" si="33"/>
        <v>8.7334119999999977</v>
      </c>
      <c r="U12" s="2" t="str">
        <f t="shared" si="34"/>
        <v/>
      </c>
      <c r="V12" s="2" t="str">
        <f t="shared" si="35"/>
        <v/>
      </c>
      <c r="W12" s="2" t="str">
        <f t="shared" si="36"/>
        <v/>
      </c>
      <c r="X12" s="2" t="str">
        <f t="shared" si="37"/>
        <v/>
      </c>
      <c r="Y12" s="2" t="str">
        <f t="shared" si="38"/>
        <v/>
      </c>
      <c r="Z12" s="2" t="str">
        <f t="shared" si="39"/>
        <v/>
      </c>
      <c r="AA12" s="2" t="str">
        <f t="shared" si="40"/>
        <v/>
      </c>
      <c r="AB12" s="2" t="str">
        <f t="shared" si="41"/>
        <v/>
      </c>
      <c r="AC12" s="3" t="s">
        <v>13</v>
      </c>
      <c r="AD12" s="2">
        <f t="shared" si="42"/>
        <v>16.893229999999999</v>
      </c>
      <c r="AE12" s="2">
        <f t="shared" si="43"/>
        <v>2.653849000000001</v>
      </c>
      <c r="AF12" s="2">
        <f t="shared" si="44"/>
        <v>0.91031999999999869</v>
      </c>
      <c r="AG12" s="2">
        <f t="shared" si="45"/>
        <v>0.31768599999999836</v>
      </c>
      <c r="AH12" s="2" t="str">
        <f t="shared" si="46"/>
        <v/>
      </c>
      <c r="AI12" s="2" t="str">
        <f t="shared" si="47"/>
        <v/>
      </c>
      <c r="AJ12" s="2" t="str">
        <f t="shared" si="48"/>
        <v/>
      </c>
      <c r="AK12" s="2" t="str">
        <f t="shared" si="49"/>
        <v/>
      </c>
      <c r="AL12" s="2" t="str">
        <f t="shared" si="50"/>
        <v/>
      </c>
      <c r="AM12" s="2" t="str">
        <f t="shared" si="51"/>
        <v/>
      </c>
      <c r="AN12" s="2" t="str">
        <f t="shared" si="52"/>
        <v/>
      </c>
      <c r="AO12" s="2" t="str">
        <f t="shared" si="53"/>
        <v/>
      </c>
      <c r="AP12" s="3" t="s">
        <v>13</v>
      </c>
      <c r="AQ12" s="2">
        <f t="shared" si="54"/>
        <v>0.23221999999999809</v>
      </c>
      <c r="AR12" s="2">
        <f t="shared" si="55"/>
        <v>0.74994500000000031</v>
      </c>
      <c r="AS12" s="2">
        <f t="shared" si="56"/>
        <v>2.3532769999999985</v>
      </c>
      <c r="AT12" s="2">
        <f t="shared" si="57"/>
        <v>6.2855909999999966</v>
      </c>
      <c r="AU12" s="2" t="str">
        <f t="shared" si="58"/>
        <v/>
      </c>
      <c r="AV12" s="2" t="str">
        <f t="shared" si="59"/>
        <v/>
      </c>
      <c r="AW12" s="2" t="str">
        <f t="shared" si="60"/>
        <v/>
      </c>
      <c r="AX12" s="2" t="str">
        <f t="shared" si="61"/>
        <v/>
      </c>
      <c r="AY12" s="2" t="str">
        <f t="shared" si="62"/>
        <v/>
      </c>
      <c r="AZ12" s="2" t="str">
        <f t="shared" si="63"/>
        <v/>
      </c>
      <c r="BA12" s="2" t="str">
        <f t="shared" si="64"/>
        <v/>
      </c>
      <c r="BB12" s="2" t="str">
        <f t="shared" si="65"/>
        <v/>
      </c>
      <c r="BC12" s="3" t="s">
        <v>13</v>
      </c>
      <c r="BD12" s="2">
        <f t="shared" si="66"/>
        <v>2.9248494751422119E-4</v>
      </c>
      <c r="BE12" s="2">
        <f t="shared" si="67"/>
        <v>1.0616228179475297E-3</v>
      </c>
      <c r="BF12" s="2">
        <f t="shared" si="68"/>
        <v>3.7401374358761405E-3</v>
      </c>
      <c r="BG12" s="2">
        <f t="shared" si="69"/>
        <v>2.3495301559156266E-3</v>
      </c>
      <c r="BH12" s="2" t="str">
        <f t="shared" si="70"/>
        <v/>
      </c>
      <c r="BI12" s="2" t="str">
        <f t="shared" si="71"/>
        <v/>
      </c>
      <c r="BJ12" s="2" t="str">
        <f t="shared" si="72"/>
        <v/>
      </c>
      <c r="BK12" s="2" t="str">
        <f t="shared" si="73"/>
        <v/>
      </c>
      <c r="BL12" s="2" t="str">
        <f t="shared" si="74"/>
        <v/>
      </c>
      <c r="BM12" s="2" t="str">
        <f t="shared" si="75"/>
        <v/>
      </c>
      <c r="BN12" s="2" t="str">
        <f t="shared" si="76"/>
        <v/>
      </c>
      <c r="BO12" s="2" t="str">
        <f t="shared" si="77"/>
        <v/>
      </c>
      <c r="BP12" s="3" t="s">
        <v>13</v>
      </c>
      <c r="BQ12" s="11">
        <f t="shared" si="4"/>
        <v>8.2178477233661079E-6</v>
      </c>
      <c r="BR12" s="11">
        <f t="shared" si="5"/>
        <v>0.15906445759328941</v>
      </c>
      <c r="BS12" s="11">
        <f t="shared" si="6"/>
        <v>0.80356430799525091</v>
      </c>
      <c r="BT12" s="11">
        <f t="shared" si="7"/>
        <v>0.98715097550322051</v>
      </c>
      <c r="BU12" s="11" t="str">
        <f t="shared" si="8"/>
        <v/>
      </c>
      <c r="BV12" s="11" t="str">
        <f t="shared" si="9"/>
        <v/>
      </c>
      <c r="BW12" s="11" t="str">
        <f t="shared" si="10"/>
        <v/>
      </c>
      <c r="BX12" s="11" t="str">
        <f t="shared" si="11"/>
        <v/>
      </c>
      <c r="BY12" s="11" t="str">
        <f t="shared" si="12"/>
        <v/>
      </c>
      <c r="BZ12" s="11" t="str">
        <f t="shared" si="13"/>
        <v/>
      </c>
      <c r="CA12" s="11" t="str">
        <f t="shared" si="14"/>
        <v/>
      </c>
      <c r="CB12" s="11" t="str">
        <f t="shared" si="15"/>
        <v/>
      </c>
      <c r="CC12" s="3" t="s">
        <v>13</v>
      </c>
      <c r="CD12" s="11">
        <f t="shared" si="16"/>
        <v>0.99999178215227669</v>
      </c>
      <c r="CE12" s="11">
        <f t="shared" si="17"/>
        <v>0.84093554240671065</v>
      </c>
      <c r="CF12" s="11">
        <f t="shared" si="18"/>
        <v>0.19643569200474906</v>
      </c>
      <c r="CG12" s="11">
        <f t="shared" si="19"/>
        <v>1.284902449677954E-2</v>
      </c>
      <c r="CH12" s="11" t="str">
        <f t="shared" si="20"/>
        <v/>
      </c>
      <c r="CI12" s="11" t="str">
        <f t="shared" si="21"/>
        <v/>
      </c>
      <c r="CJ12" s="11" t="str">
        <f t="shared" si="22"/>
        <v/>
      </c>
      <c r="CK12" s="11" t="str">
        <f t="shared" si="23"/>
        <v/>
      </c>
      <c r="CL12" s="11" t="str">
        <f t="shared" si="24"/>
        <v/>
      </c>
      <c r="CM12" s="11" t="str">
        <f t="shared" si="25"/>
        <v/>
      </c>
      <c r="CN12" s="11" t="str">
        <f t="shared" si="26"/>
        <v/>
      </c>
      <c r="CO12" s="11" t="str">
        <f t="shared" si="27"/>
        <v/>
      </c>
      <c r="CP12" s="3" t="s">
        <v>13</v>
      </c>
      <c r="CQ12" s="11">
        <f t="shared" si="78"/>
        <v>-5.3086942936216019E-17</v>
      </c>
      <c r="CR12" s="11">
        <f t="shared" si="28"/>
        <v>-5.5511151231257827E-17</v>
      </c>
      <c r="CS12" s="11">
        <f t="shared" si="28"/>
        <v>0</v>
      </c>
      <c r="CT12" s="11">
        <f t="shared" si="28"/>
        <v>0</v>
      </c>
      <c r="CU12" s="11" t="str">
        <f t="shared" si="28"/>
        <v/>
      </c>
      <c r="CV12" s="11" t="str">
        <f t="shared" si="28"/>
        <v/>
      </c>
      <c r="CW12" s="11" t="str">
        <f t="shared" si="28"/>
        <v/>
      </c>
      <c r="CX12" s="11" t="str">
        <f t="shared" si="28"/>
        <v/>
      </c>
      <c r="CY12" s="11" t="str">
        <f t="shared" si="28"/>
        <v/>
      </c>
      <c r="CZ12" s="11" t="str">
        <f t="shared" si="28"/>
        <v/>
      </c>
      <c r="DA12" s="11" t="str">
        <f t="shared" si="28"/>
        <v/>
      </c>
      <c r="DB12" s="11" t="str">
        <f t="shared" si="28"/>
        <v/>
      </c>
      <c r="DC12" s="3" t="s">
        <v>13</v>
      </c>
      <c r="DD12" s="11">
        <f t="shared" si="79"/>
        <v>8.2178477233130209E-6</v>
      </c>
      <c r="DE12" s="11">
        <f t="shared" si="80"/>
        <v>0.15906445759328935</v>
      </c>
      <c r="DF12" s="11">
        <f t="shared" si="81"/>
        <v>0.80356430799525091</v>
      </c>
      <c r="DG12" s="11">
        <f t="shared" si="82"/>
        <v>0.98715097550322051</v>
      </c>
      <c r="DH12" s="11" t="str">
        <f t="shared" si="83"/>
        <v/>
      </c>
      <c r="DI12" s="11" t="str">
        <f t="shared" si="84"/>
        <v/>
      </c>
      <c r="DJ12" s="11" t="str">
        <f t="shared" si="85"/>
        <v/>
      </c>
      <c r="DK12" s="11" t="str">
        <f t="shared" si="86"/>
        <v/>
      </c>
      <c r="DL12" s="11" t="str">
        <f t="shared" si="87"/>
        <v/>
      </c>
      <c r="DM12" s="11" t="str">
        <f t="shared" si="88"/>
        <v/>
      </c>
      <c r="DN12" s="11" t="str">
        <f t="shared" si="89"/>
        <v/>
      </c>
      <c r="DO12" s="11" t="str">
        <f t="shared" si="90"/>
        <v/>
      </c>
    </row>
    <row r="13" spans="1:119" x14ac:dyDescent="0.25">
      <c r="A13" s="2" t="str">
        <f>'Gene Table'!D12</f>
        <v>GSTP1</v>
      </c>
      <c r="B13" s="110"/>
      <c r="C13" s="3" t="s">
        <v>14</v>
      </c>
      <c r="D13" s="2">
        <f>IF(SUM('Raw Data'!D$3:D$98)&gt;10,IF(AND(ISNUMBER('Raw Data'!D12),'Raw Data'!D12&lt;40,'Raw Data'!D12&gt;0),'Raw Data'!D12,40),"")</f>
        <v>22.112819999999999</v>
      </c>
      <c r="E13" s="2">
        <f>IF(SUM('Raw Data'!E$3:E$98)&gt;10,IF(AND(ISNUMBER('Raw Data'!E12),'Raw Data'!E12&lt;40,'Raw Data'!E12&gt;0),'Raw Data'!E12,40),"")</f>
        <v>22.316137000000001</v>
      </c>
      <c r="F13" s="2">
        <f>IF(SUM('Raw Data'!F$3:F$98)&gt;10,IF(AND(ISNUMBER('Raw Data'!F12),'Raw Data'!F12&lt;40,'Raw Data'!F12&gt;0),'Raw Data'!F12,40),"")</f>
        <v>22.350538</v>
      </c>
      <c r="G13" s="2">
        <f>IF(SUM('Raw Data'!G$3:G$98)&gt;10,IF(AND(ISNUMBER('Raw Data'!G12),'Raw Data'!G12&lt;40,'Raw Data'!G12&gt;0),'Raw Data'!G12,40),"")</f>
        <v>22.265968000000001</v>
      </c>
      <c r="H13" s="2" t="str">
        <f>IF(SUM('Raw Data'!H$3:H$98)&gt;10,IF(AND(ISNUMBER('Raw Data'!H12),'Raw Data'!H12&lt;40,'Raw Data'!H12&gt;0),'Raw Data'!H12,40),"")</f>
        <v/>
      </c>
      <c r="I13" s="2" t="str">
        <f>IF(SUM('Raw Data'!I$3:I$98)&gt;10,IF(AND(ISNUMBER('Raw Data'!I12),'Raw Data'!I12&lt;40,'Raw Data'!I12&gt;0),'Raw Data'!I12,40),"")</f>
        <v/>
      </c>
      <c r="J13" s="2" t="str">
        <f>IF(SUM('Raw Data'!J$3:J$98)&gt;10,IF(AND(ISNUMBER('Raw Data'!J12),'Raw Data'!J12&lt;40,'Raw Data'!J12&gt;0),'Raw Data'!J12,40),"")</f>
        <v/>
      </c>
      <c r="K13" s="2" t="str">
        <f>IF(SUM('Raw Data'!K$3:K$98)&gt;10,IF(AND(ISNUMBER('Raw Data'!K12),'Raw Data'!K12&lt;40,'Raw Data'!K12&gt;0),'Raw Data'!K12,40),"")</f>
        <v/>
      </c>
      <c r="L13" s="2" t="str">
        <f>IF(SUM('Raw Data'!L$3:L$98)&gt;10,IF(AND(ISNUMBER('Raw Data'!L12),'Raw Data'!L12&lt;40,'Raw Data'!L12&gt;0),'Raw Data'!L12,40),"")</f>
        <v/>
      </c>
      <c r="M13" s="2" t="str">
        <f>IF(SUM('Raw Data'!M$3:M$98)&gt;10,IF(AND(ISNUMBER('Raw Data'!M12),'Raw Data'!M12&lt;40,'Raw Data'!M12&gt;0),'Raw Data'!M12,40),"")</f>
        <v/>
      </c>
      <c r="N13" s="2" t="str">
        <f>IF(SUM('Raw Data'!N$3:N$98)&gt;10,IF(AND(ISNUMBER('Raw Data'!N12),'Raw Data'!N12&lt;40,'Raw Data'!N12&gt;0),'Raw Data'!N12,40),"")</f>
        <v/>
      </c>
      <c r="O13" s="2" t="str">
        <f>IF(SUM('Raw Data'!O$3:O$98)&gt;10,IF(AND(ISNUMBER('Raw Data'!O12),'Raw Data'!O12&lt;40,'Raw Data'!O12&gt;0),'Raw Data'!O12,40),"")</f>
        <v/>
      </c>
      <c r="P13" s="3" t="s">
        <v>14</v>
      </c>
      <c r="Q13" s="2">
        <f t="shared" si="30"/>
        <v>17.887180000000001</v>
      </c>
      <c r="R13" s="2">
        <f t="shared" si="31"/>
        <v>7.8915159999999993</v>
      </c>
      <c r="S13" s="2">
        <f t="shared" si="32"/>
        <v>6.7163240000000002</v>
      </c>
      <c r="T13" s="2">
        <f t="shared" si="33"/>
        <v>6.2879639999999988</v>
      </c>
      <c r="U13" s="2" t="str">
        <f t="shared" si="34"/>
        <v/>
      </c>
      <c r="V13" s="2" t="str">
        <f t="shared" si="35"/>
        <v/>
      </c>
      <c r="W13" s="2" t="str">
        <f t="shared" si="36"/>
        <v/>
      </c>
      <c r="X13" s="2" t="str">
        <f t="shared" si="37"/>
        <v/>
      </c>
      <c r="Y13" s="2" t="str">
        <f t="shared" si="38"/>
        <v/>
      </c>
      <c r="Z13" s="2" t="str">
        <f t="shared" si="39"/>
        <v/>
      </c>
      <c r="AA13" s="2" t="str">
        <f t="shared" si="40"/>
        <v/>
      </c>
      <c r="AB13" s="2" t="str">
        <f t="shared" si="41"/>
        <v/>
      </c>
      <c r="AC13" s="3" t="s">
        <v>14</v>
      </c>
      <c r="AD13" s="2">
        <f t="shared" si="42"/>
        <v>17.887180000000001</v>
      </c>
      <c r="AE13" s="2">
        <f t="shared" si="43"/>
        <v>2.2095400000000005</v>
      </c>
      <c r="AF13" s="2">
        <f t="shared" si="44"/>
        <v>0.37383900000000025</v>
      </c>
      <c r="AG13" s="2">
        <f t="shared" si="45"/>
        <v>1.1777999999999622E-2</v>
      </c>
      <c r="AH13" s="2" t="str">
        <f t="shared" si="46"/>
        <v/>
      </c>
      <c r="AI13" s="2" t="str">
        <f t="shared" si="47"/>
        <v/>
      </c>
      <c r="AJ13" s="2" t="str">
        <f t="shared" si="48"/>
        <v/>
      </c>
      <c r="AK13" s="2" t="str">
        <f t="shared" si="49"/>
        <v/>
      </c>
      <c r="AL13" s="2" t="str">
        <f t="shared" si="50"/>
        <v/>
      </c>
      <c r="AM13" s="2" t="str">
        <f t="shared" si="51"/>
        <v/>
      </c>
      <c r="AN13" s="2" t="str">
        <f t="shared" si="52"/>
        <v/>
      </c>
      <c r="AO13" s="2" t="str">
        <f t="shared" si="53"/>
        <v/>
      </c>
      <c r="AP13" s="3" t="s">
        <v>14</v>
      </c>
      <c r="AQ13" s="2">
        <f t="shared" si="54"/>
        <v>7.2127999999999304E-2</v>
      </c>
      <c r="AR13" s="2">
        <f t="shared" si="55"/>
        <v>0.49377499999999941</v>
      </c>
      <c r="AS13" s="2">
        <f t="shared" si="56"/>
        <v>2.0915189999999981</v>
      </c>
      <c r="AT13" s="2">
        <f t="shared" si="57"/>
        <v>4.8490490000000008</v>
      </c>
      <c r="AU13" s="2" t="str">
        <f t="shared" si="58"/>
        <v/>
      </c>
      <c r="AV13" s="2" t="str">
        <f t="shared" si="59"/>
        <v/>
      </c>
      <c r="AW13" s="2" t="str">
        <f t="shared" si="60"/>
        <v/>
      </c>
      <c r="AX13" s="2" t="str">
        <f t="shared" si="61"/>
        <v/>
      </c>
      <c r="AY13" s="2" t="str">
        <f t="shared" si="62"/>
        <v/>
      </c>
      <c r="AZ13" s="2" t="str">
        <f t="shared" si="63"/>
        <v/>
      </c>
      <c r="BA13" s="2" t="str">
        <f t="shared" si="64"/>
        <v/>
      </c>
      <c r="BB13" s="2" t="str">
        <f t="shared" si="65"/>
        <v/>
      </c>
      <c r="BC13" s="3" t="s">
        <v>14</v>
      </c>
      <c r="BD13" s="2">
        <f t="shared" si="66"/>
        <v>4.1249841311942471E-6</v>
      </c>
      <c r="BE13" s="2">
        <f t="shared" si="67"/>
        <v>4.2113076839911572E-3</v>
      </c>
      <c r="BF13" s="2">
        <f t="shared" si="68"/>
        <v>9.5100985060197103E-3</v>
      </c>
      <c r="BG13" s="2">
        <f t="shared" si="69"/>
        <v>1.2797767746594201E-2</v>
      </c>
      <c r="BH13" s="2" t="str">
        <f t="shared" si="70"/>
        <v/>
      </c>
      <c r="BI13" s="2" t="str">
        <f t="shared" si="71"/>
        <v/>
      </c>
      <c r="BJ13" s="2" t="str">
        <f t="shared" si="72"/>
        <v/>
      </c>
      <c r="BK13" s="2" t="str">
        <f t="shared" si="73"/>
        <v/>
      </c>
      <c r="BL13" s="2" t="str">
        <f t="shared" si="74"/>
        <v/>
      </c>
      <c r="BM13" s="2" t="str">
        <f t="shared" si="75"/>
        <v/>
      </c>
      <c r="BN13" s="2" t="str">
        <f t="shared" si="76"/>
        <v/>
      </c>
      <c r="BO13" s="2" t="str">
        <f t="shared" si="77"/>
        <v/>
      </c>
      <c r="BP13" s="3" t="s">
        <v>14</v>
      </c>
      <c r="BQ13" s="11">
        <f t="shared" si="4"/>
        <v>4.1250011467585113E-6</v>
      </c>
      <c r="BR13" s="11">
        <f t="shared" si="5"/>
        <v>0.21711758168232817</v>
      </c>
      <c r="BS13" s="11">
        <f t="shared" si="6"/>
        <v>0.7631136739146267</v>
      </c>
      <c r="BT13" s="11">
        <f t="shared" si="7"/>
        <v>0.96485329049704638</v>
      </c>
      <c r="BU13" s="11" t="str">
        <f t="shared" si="8"/>
        <v/>
      </c>
      <c r="BV13" s="11" t="str">
        <f t="shared" si="9"/>
        <v/>
      </c>
      <c r="BW13" s="11" t="str">
        <f t="shared" si="10"/>
        <v/>
      </c>
      <c r="BX13" s="11" t="str">
        <f t="shared" si="11"/>
        <v/>
      </c>
      <c r="BY13" s="11" t="str">
        <f t="shared" si="12"/>
        <v/>
      </c>
      <c r="BZ13" s="11" t="str">
        <f t="shared" si="13"/>
        <v/>
      </c>
      <c r="CA13" s="11" t="str">
        <f t="shared" si="14"/>
        <v/>
      </c>
      <c r="CB13" s="11" t="str">
        <f t="shared" si="15"/>
        <v/>
      </c>
      <c r="CC13" s="3" t="s">
        <v>14</v>
      </c>
      <c r="CD13" s="11">
        <f t="shared" si="16"/>
        <v>0.99999587499885323</v>
      </c>
      <c r="CE13" s="11">
        <f t="shared" si="17"/>
        <v>0.7828824183176718</v>
      </c>
      <c r="CF13" s="11">
        <f t="shared" si="18"/>
        <v>0.2368863260853733</v>
      </c>
      <c r="CG13" s="11">
        <f t="shared" si="19"/>
        <v>3.5146709502953594E-2</v>
      </c>
      <c r="CH13" s="11" t="str">
        <f t="shared" si="20"/>
        <v/>
      </c>
      <c r="CI13" s="11" t="str">
        <f t="shared" si="21"/>
        <v/>
      </c>
      <c r="CJ13" s="11" t="str">
        <f t="shared" si="22"/>
        <v/>
      </c>
      <c r="CK13" s="11" t="str">
        <f t="shared" si="23"/>
        <v/>
      </c>
      <c r="CL13" s="11" t="str">
        <f t="shared" si="24"/>
        <v/>
      </c>
      <c r="CM13" s="11" t="str">
        <f t="shared" si="25"/>
        <v/>
      </c>
      <c r="CN13" s="11" t="str">
        <f t="shared" si="26"/>
        <v/>
      </c>
      <c r="CO13" s="11" t="str">
        <f t="shared" si="27"/>
        <v/>
      </c>
      <c r="CP13" s="3" t="s">
        <v>14</v>
      </c>
      <c r="CQ13" s="11">
        <f t="shared" si="78"/>
        <v>1.2323482349602816E-17</v>
      </c>
      <c r="CR13" s="11">
        <f t="shared" si="28"/>
        <v>2.7755575615628914E-17</v>
      </c>
      <c r="CS13" s="11">
        <f t="shared" si="28"/>
        <v>0</v>
      </c>
      <c r="CT13" s="11">
        <f t="shared" si="28"/>
        <v>0</v>
      </c>
      <c r="CU13" s="11" t="str">
        <f t="shared" si="28"/>
        <v/>
      </c>
      <c r="CV13" s="11" t="str">
        <f t="shared" si="28"/>
        <v/>
      </c>
      <c r="CW13" s="11" t="str">
        <f t="shared" si="28"/>
        <v/>
      </c>
      <c r="CX13" s="11" t="str">
        <f t="shared" si="28"/>
        <v/>
      </c>
      <c r="CY13" s="11" t="str">
        <f t="shared" si="28"/>
        <v/>
      </c>
      <c r="CZ13" s="11" t="str">
        <f t="shared" si="28"/>
        <v/>
      </c>
      <c r="DA13" s="11" t="str">
        <f t="shared" si="28"/>
        <v/>
      </c>
      <c r="DB13" s="11" t="str">
        <f t="shared" si="28"/>
        <v/>
      </c>
      <c r="DC13" s="3" t="s">
        <v>14</v>
      </c>
      <c r="DD13" s="11">
        <f t="shared" si="79"/>
        <v>4.1250011467708347E-6</v>
      </c>
      <c r="DE13" s="11">
        <f t="shared" si="80"/>
        <v>0.2171175816823282</v>
      </c>
      <c r="DF13" s="11">
        <f t="shared" si="81"/>
        <v>0.7631136739146267</v>
      </c>
      <c r="DG13" s="11">
        <f t="shared" si="82"/>
        <v>0.96485329049704638</v>
      </c>
      <c r="DH13" s="11" t="str">
        <f t="shared" si="83"/>
        <v/>
      </c>
      <c r="DI13" s="11" t="str">
        <f t="shared" si="84"/>
        <v/>
      </c>
      <c r="DJ13" s="11" t="str">
        <f t="shared" si="85"/>
        <v/>
      </c>
      <c r="DK13" s="11" t="str">
        <f t="shared" si="86"/>
        <v/>
      </c>
      <c r="DL13" s="11" t="str">
        <f t="shared" si="87"/>
        <v/>
      </c>
      <c r="DM13" s="11" t="str">
        <f t="shared" si="88"/>
        <v/>
      </c>
      <c r="DN13" s="11" t="str">
        <f t="shared" si="89"/>
        <v/>
      </c>
      <c r="DO13" s="11" t="str">
        <f t="shared" si="90"/>
        <v/>
      </c>
    </row>
    <row r="14" spans="1:119" x14ac:dyDescent="0.25">
      <c r="A14" s="2" t="str">
        <f>'Gene Table'!D13</f>
        <v>HIC1</v>
      </c>
      <c r="B14" s="110"/>
      <c r="C14" s="3" t="s">
        <v>15</v>
      </c>
      <c r="D14" s="2">
        <f>IF(SUM('Raw Data'!D$3:D$98)&gt;10,IF(AND(ISNUMBER('Raw Data'!D13),'Raw Data'!D13&lt;40,'Raw Data'!D13&gt;0),'Raw Data'!D13,40),"")</f>
        <v>25.284023000000001</v>
      </c>
      <c r="E14" s="2">
        <f>IF(SUM('Raw Data'!E$3:E$98)&gt;10,IF(AND(ISNUMBER('Raw Data'!E13),'Raw Data'!E13&lt;40,'Raw Data'!E13&gt;0),'Raw Data'!E13,40),"")</f>
        <v>25.481684000000001</v>
      </c>
      <c r="F14" s="2">
        <f>IF(SUM('Raw Data'!F$3:F$98)&gt;10,IF(AND(ISNUMBER('Raw Data'!F13),'Raw Data'!F13&lt;40,'Raw Data'!F13&gt;0),'Raw Data'!F13,40),"")</f>
        <v>26.718578000000001</v>
      </c>
      <c r="G14" s="2">
        <f>IF(SUM('Raw Data'!G$3:G$98)&gt;10,IF(AND(ISNUMBER('Raw Data'!G13),'Raw Data'!G13&lt;40,'Raw Data'!G13&gt;0),'Raw Data'!G13,40),"")</f>
        <v>26.3</v>
      </c>
      <c r="H14" s="2" t="str">
        <f>IF(SUM('Raw Data'!H$3:H$98)&gt;10,IF(AND(ISNUMBER('Raw Data'!H13),'Raw Data'!H13&lt;40,'Raw Data'!H13&gt;0),'Raw Data'!H13,40),"")</f>
        <v/>
      </c>
      <c r="I14" s="2" t="str">
        <f>IF(SUM('Raw Data'!I$3:I$98)&gt;10,IF(AND(ISNUMBER('Raw Data'!I13),'Raw Data'!I13&lt;40,'Raw Data'!I13&gt;0),'Raw Data'!I13,40),"")</f>
        <v/>
      </c>
      <c r="J14" s="2" t="str">
        <f>IF(SUM('Raw Data'!J$3:J$98)&gt;10,IF(AND(ISNUMBER('Raw Data'!J13),'Raw Data'!J13&lt;40,'Raw Data'!J13&gt;0),'Raw Data'!J13,40),"")</f>
        <v/>
      </c>
      <c r="K14" s="2" t="str">
        <f>IF(SUM('Raw Data'!K$3:K$98)&gt;10,IF(AND(ISNUMBER('Raw Data'!K13),'Raw Data'!K13&lt;40,'Raw Data'!K13&gt;0),'Raw Data'!K13,40),"")</f>
        <v/>
      </c>
      <c r="L14" s="2" t="str">
        <f>IF(SUM('Raw Data'!L$3:L$98)&gt;10,IF(AND(ISNUMBER('Raw Data'!L13),'Raw Data'!L13&lt;40,'Raw Data'!L13&gt;0),'Raw Data'!L13,40),"")</f>
        <v/>
      </c>
      <c r="M14" s="2" t="str">
        <f>IF(SUM('Raw Data'!M$3:M$98)&gt;10,IF(AND(ISNUMBER('Raw Data'!M13),'Raw Data'!M13&lt;40,'Raw Data'!M13&gt;0),'Raw Data'!M13,40),"")</f>
        <v/>
      </c>
      <c r="N14" s="2" t="str">
        <f>IF(SUM('Raw Data'!N$3:N$98)&gt;10,IF(AND(ISNUMBER('Raw Data'!N13),'Raw Data'!N13&lt;40,'Raw Data'!N13&gt;0),'Raw Data'!N13,40),"")</f>
        <v/>
      </c>
      <c r="O14" s="2" t="str">
        <f>IF(SUM('Raw Data'!O$3:O$98)&gt;10,IF(AND(ISNUMBER('Raw Data'!O13),'Raw Data'!O13&lt;40,'Raw Data'!O13&gt;0),'Raw Data'!O13,40),"")</f>
        <v/>
      </c>
      <c r="P14" s="3" t="s">
        <v>15</v>
      </c>
      <c r="Q14" s="2">
        <f t="shared" si="30"/>
        <v>9.2882670000000012</v>
      </c>
      <c r="R14" s="2">
        <f t="shared" si="31"/>
        <v>7.5288460000000015</v>
      </c>
      <c r="S14" s="2">
        <f t="shared" si="32"/>
        <v>4.5630319999999998</v>
      </c>
      <c r="T14" s="2">
        <f t="shared" si="33"/>
        <v>5.3279800000000002</v>
      </c>
      <c r="U14" s="2" t="str">
        <f t="shared" si="34"/>
        <v/>
      </c>
      <c r="V14" s="2" t="str">
        <f t="shared" si="35"/>
        <v/>
      </c>
      <c r="W14" s="2" t="str">
        <f t="shared" si="36"/>
        <v/>
      </c>
      <c r="X14" s="2" t="str">
        <f t="shared" si="37"/>
        <v/>
      </c>
      <c r="Y14" s="2" t="str">
        <f t="shared" si="38"/>
        <v/>
      </c>
      <c r="Z14" s="2" t="str">
        <f t="shared" si="39"/>
        <v/>
      </c>
      <c r="AA14" s="2" t="str">
        <f t="shared" si="40"/>
        <v/>
      </c>
      <c r="AB14" s="2" t="str">
        <f t="shared" si="41"/>
        <v/>
      </c>
      <c r="AC14" s="3" t="s">
        <v>15</v>
      </c>
      <c r="AD14" s="2">
        <f t="shared" si="42"/>
        <v>6.0698770000000017</v>
      </c>
      <c r="AE14" s="2">
        <f t="shared" si="43"/>
        <v>3.5414560000000002</v>
      </c>
      <c r="AF14" s="2">
        <f t="shared" si="44"/>
        <v>0.87659299999999973</v>
      </c>
      <c r="AG14" s="2">
        <f t="shared" si="45"/>
        <v>0.5</v>
      </c>
      <c r="AH14" s="2" t="str">
        <f t="shared" si="46"/>
        <v/>
      </c>
      <c r="AI14" s="2" t="str">
        <f t="shared" si="47"/>
        <v/>
      </c>
      <c r="AJ14" s="2" t="str">
        <f t="shared" si="48"/>
        <v/>
      </c>
      <c r="AK14" s="2" t="str">
        <f t="shared" si="49"/>
        <v/>
      </c>
      <c r="AL14" s="2" t="str">
        <f t="shared" si="50"/>
        <v/>
      </c>
      <c r="AM14" s="2" t="str">
        <f t="shared" si="51"/>
        <v/>
      </c>
      <c r="AN14" s="2" t="str">
        <f t="shared" si="52"/>
        <v/>
      </c>
      <c r="AO14" s="2" t="str">
        <f t="shared" si="53"/>
        <v/>
      </c>
      <c r="AP14" s="3" t="s">
        <v>15</v>
      </c>
      <c r="AQ14" s="2">
        <f t="shared" si="54"/>
        <v>0.12352599999999825</v>
      </c>
      <c r="AR14" s="2">
        <f t="shared" si="55"/>
        <v>0.40181299999999709</v>
      </c>
      <c r="AS14" s="2">
        <f t="shared" si="56"/>
        <v>0.59760199999999841</v>
      </c>
      <c r="AT14" s="2">
        <f t="shared" si="57"/>
        <v>4.4372799999999977</v>
      </c>
      <c r="AU14" s="2" t="str">
        <f t="shared" si="58"/>
        <v/>
      </c>
      <c r="AV14" s="2" t="str">
        <f t="shared" si="59"/>
        <v/>
      </c>
      <c r="AW14" s="2" t="str">
        <f t="shared" si="60"/>
        <v/>
      </c>
      <c r="AX14" s="2" t="str">
        <f t="shared" si="61"/>
        <v/>
      </c>
      <c r="AY14" s="2" t="str">
        <f t="shared" si="62"/>
        <v/>
      </c>
      <c r="AZ14" s="2" t="str">
        <f t="shared" si="63"/>
        <v/>
      </c>
      <c r="BA14" s="2" t="str">
        <f t="shared" si="64"/>
        <v/>
      </c>
      <c r="BB14" s="2" t="str">
        <f t="shared" si="65"/>
        <v/>
      </c>
      <c r="BC14" s="3" t="s">
        <v>15</v>
      </c>
      <c r="BD14" s="2">
        <f t="shared" si="66"/>
        <v>1.5993850244536774E-3</v>
      </c>
      <c r="BE14" s="2">
        <f t="shared" si="67"/>
        <v>5.4149134731021741E-3</v>
      </c>
      <c r="BF14" s="2">
        <f t="shared" si="68"/>
        <v>4.2304882857653769E-2</v>
      </c>
      <c r="BG14" s="2">
        <f t="shared" si="69"/>
        <v>2.4895348129339554E-2</v>
      </c>
      <c r="BH14" s="2" t="str">
        <f t="shared" si="70"/>
        <v/>
      </c>
      <c r="BI14" s="2" t="str">
        <f t="shared" si="71"/>
        <v/>
      </c>
      <c r="BJ14" s="2" t="str">
        <f t="shared" si="72"/>
        <v/>
      </c>
      <c r="BK14" s="2" t="str">
        <f t="shared" si="73"/>
        <v/>
      </c>
      <c r="BL14" s="2" t="str">
        <f t="shared" si="74"/>
        <v/>
      </c>
      <c r="BM14" s="2" t="str">
        <f t="shared" si="75"/>
        <v/>
      </c>
      <c r="BN14" s="2" t="str">
        <f t="shared" si="76"/>
        <v/>
      </c>
      <c r="BO14" s="2" t="str">
        <f t="shared" si="77"/>
        <v/>
      </c>
      <c r="BP14" s="3" t="s">
        <v>15</v>
      </c>
      <c r="BQ14" s="11">
        <f t="shared" si="4"/>
        <v>1.4910084789175278E-2</v>
      </c>
      <c r="BR14" s="11">
        <f t="shared" si="5"/>
        <v>8.6352233054497754E-2</v>
      </c>
      <c r="BS14" s="11">
        <f t="shared" si="6"/>
        <v>0.5</v>
      </c>
      <c r="BT14" s="11">
        <f t="shared" si="7"/>
        <v>0.95266369085964242</v>
      </c>
      <c r="BU14" s="11" t="str">
        <f t="shared" si="8"/>
        <v/>
      </c>
      <c r="BV14" s="11" t="str">
        <f t="shared" si="9"/>
        <v/>
      </c>
      <c r="BW14" s="11" t="str">
        <f t="shared" si="10"/>
        <v/>
      </c>
      <c r="BX14" s="11" t="str">
        <f t="shared" si="11"/>
        <v/>
      </c>
      <c r="BY14" s="11" t="str">
        <f t="shared" si="12"/>
        <v/>
      </c>
      <c r="BZ14" s="11" t="str">
        <f t="shared" si="13"/>
        <v/>
      </c>
      <c r="CA14" s="11" t="str">
        <f t="shared" si="14"/>
        <v/>
      </c>
      <c r="CB14" s="11" t="str">
        <f t="shared" si="15"/>
        <v/>
      </c>
      <c r="CC14" s="3" t="s">
        <v>15</v>
      </c>
      <c r="CD14" s="11">
        <f t="shared" si="16"/>
        <v>0.98508991521082467</v>
      </c>
      <c r="CE14" s="11">
        <f t="shared" si="17"/>
        <v>0.9136477669455022</v>
      </c>
      <c r="CF14" s="11">
        <f t="shared" si="18"/>
        <v>0.5</v>
      </c>
      <c r="CG14" s="11">
        <f t="shared" si="19"/>
        <v>4.7336309140357538E-2</v>
      </c>
      <c r="CH14" s="11" t="str">
        <f t="shared" si="20"/>
        <v/>
      </c>
      <c r="CI14" s="11" t="str">
        <f t="shared" si="21"/>
        <v/>
      </c>
      <c r="CJ14" s="11" t="str">
        <f t="shared" si="22"/>
        <v/>
      </c>
      <c r="CK14" s="11" t="str">
        <f t="shared" si="23"/>
        <v/>
      </c>
      <c r="CL14" s="11" t="str">
        <f t="shared" si="24"/>
        <v/>
      </c>
      <c r="CM14" s="11" t="str">
        <f t="shared" si="25"/>
        <v/>
      </c>
      <c r="CN14" s="11" t="str">
        <f t="shared" si="26"/>
        <v/>
      </c>
      <c r="CO14" s="11" t="str">
        <f t="shared" si="27"/>
        <v/>
      </c>
      <c r="CP14" s="3" t="s">
        <v>15</v>
      </c>
      <c r="CQ14" s="11">
        <f t="shared" si="78"/>
        <v>4.8572257327350599E-17</v>
      </c>
      <c r="CR14" s="11">
        <f t="shared" si="28"/>
        <v>4.163336342344337E-17</v>
      </c>
      <c r="CS14" s="11">
        <f t="shared" si="28"/>
        <v>0</v>
      </c>
      <c r="CT14" s="11">
        <f t="shared" si="28"/>
        <v>0</v>
      </c>
      <c r="CU14" s="11" t="str">
        <f t="shared" si="28"/>
        <v/>
      </c>
      <c r="CV14" s="11" t="str">
        <f t="shared" si="28"/>
        <v/>
      </c>
      <c r="CW14" s="11" t="str">
        <f t="shared" si="28"/>
        <v/>
      </c>
      <c r="CX14" s="11" t="str">
        <f t="shared" si="28"/>
        <v/>
      </c>
      <c r="CY14" s="11" t="str">
        <f t="shared" si="28"/>
        <v/>
      </c>
      <c r="CZ14" s="11" t="str">
        <f t="shared" si="28"/>
        <v/>
      </c>
      <c r="DA14" s="11" t="str">
        <f t="shared" si="28"/>
        <v/>
      </c>
      <c r="DB14" s="11" t="str">
        <f t="shared" si="28"/>
        <v/>
      </c>
      <c r="DC14" s="3" t="s">
        <v>15</v>
      </c>
      <c r="DD14" s="11">
        <f t="shared" si="79"/>
        <v>1.4910084789175326E-2</v>
      </c>
      <c r="DE14" s="11">
        <f t="shared" si="80"/>
        <v>8.6352233054497796E-2</v>
      </c>
      <c r="DF14" s="11">
        <f t="shared" si="81"/>
        <v>0.5</v>
      </c>
      <c r="DG14" s="11">
        <f t="shared" si="82"/>
        <v>0.95266369085964242</v>
      </c>
      <c r="DH14" s="11" t="str">
        <f t="shared" si="83"/>
        <v/>
      </c>
      <c r="DI14" s="11" t="str">
        <f t="shared" si="84"/>
        <v/>
      </c>
      <c r="DJ14" s="11" t="str">
        <f t="shared" si="85"/>
        <v/>
      </c>
      <c r="DK14" s="11" t="str">
        <f t="shared" si="86"/>
        <v/>
      </c>
      <c r="DL14" s="11" t="str">
        <f t="shared" si="87"/>
        <v/>
      </c>
      <c r="DM14" s="11" t="str">
        <f t="shared" si="88"/>
        <v/>
      </c>
      <c r="DN14" s="11" t="str">
        <f t="shared" si="89"/>
        <v/>
      </c>
      <c r="DO14" s="11" t="str">
        <f t="shared" si="90"/>
        <v/>
      </c>
    </row>
    <row r="15" spans="1:119" x14ac:dyDescent="0.25">
      <c r="A15" s="2" t="str">
        <f>'Gene Table'!D14</f>
        <v>MGMT</v>
      </c>
      <c r="B15" s="110"/>
      <c r="C15" s="3" t="s">
        <v>16</v>
      </c>
      <c r="D15" s="2">
        <f>IF(SUM('Raw Data'!D$3:D$98)&gt;10,IF(AND(ISNUMBER('Raw Data'!D14),'Raw Data'!D14&lt;40,'Raw Data'!D14&gt;0),'Raw Data'!D14,40),"")</f>
        <v>24.540174</v>
      </c>
      <c r="E15" s="2">
        <f>IF(SUM('Raw Data'!E$3:E$98)&gt;10,IF(AND(ISNUMBER('Raw Data'!E14),'Raw Data'!E14&lt;40,'Raw Data'!E14&gt;0),'Raw Data'!E14,40),"")</f>
        <v>24.574809999999999</v>
      </c>
      <c r="F15" s="2">
        <f>IF(SUM('Raw Data'!F$3:F$98)&gt;10,IF(AND(ISNUMBER('Raw Data'!F14),'Raw Data'!F14&lt;40,'Raw Data'!F14&gt;0),'Raw Data'!F14,40),"")</f>
        <v>24.898098000000001</v>
      </c>
      <c r="G15" s="2">
        <f>IF(SUM('Raw Data'!G$3:G$98)&gt;10,IF(AND(ISNUMBER('Raw Data'!G14),'Raw Data'!G14&lt;40,'Raw Data'!G14&gt;0),'Raw Data'!G14,40),"")</f>
        <v>25.030224</v>
      </c>
      <c r="H15" s="2" t="str">
        <f>IF(SUM('Raw Data'!H$3:H$98)&gt;10,IF(AND(ISNUMBER('Raw Data'!H14),'Raw Data'!H14&lt;40,'Raw Data'!H14&gt;0),'Raw Data'!H14,40),"")</f>
        <v/>
      </c>
      <c r="I15" s="2" t="str">
        <f>IF(SUM('Raw Data'!I$3:I$98)&gt;10,IF(AND(ISNUMBER('Raw Data'!I14),'Raw Data'!I14&lt;40,'Raw Data'!I14&gt;0),'Raw Data'!I14,40),"")</f>
        <v/>
      </c>
      <c r="J15" s="2" t="str">
        <f>IF(SUM('Raw Data'!J$3:J$98)&gt;10,IF(AND(ISNUMBER('Raw Data'!J14),'Raw Data'!J14&lt;40,'Raw Data'!J14&gt;0),'Raw Data'!J14,40),"")</f>
        <v/>
      </c>
      <c r="K15" s="2" t="str">
        <f>IF(SUM('Raw Data'!K$3:K$98)&gt;10,IF(AND(ISNUMBER('Raw Data'!K14),'Raw Data'!K14&lt;40,'Raw Data'!K14&gt;0),'Raw Data'!K14,40),"")</f>
        <v/>
      </c>
      <c r="L15" s="2" t="str">
        <f>IF(SUM('Raw Data'!L$3:L$98)&gt;10,IF(AND(ISNUMBER('Raw Data'!L14),'Raw Data'!L14&lt;40,'Raw Data'!L14&gt;0),'Raw Data'!L14,40),"")</f>
        <v/>
      </c>
      <c r="M15" s="2" t="str">
        <f>IF(SUM('Raw Data'!M$3:M$98)&gt;10,IF(AND(ISNUMBER('Raw Data'!M14),'Raw Data'!M14&lt;40,'Raw Data'!M14&gt;0),'Raw Data'!M14,40),"")</f>
        <v/>
      </c>
      <c r="N15" s="2" t="str">
        <f>IF(SUM('Raw Data'!N$3:N$98)&gt;10,IF(AND(ISNUMBER('Raw Data'!N14),'Raw Data'!N14&lt;40,'Raw Data'!N14&gt;0),'Raw Data'!N14,40),"")</f>
        <v/>
      </c>
      <c r="O15" s="2" t="str">
        <f>IF(SUM('Raw Data'!O$3:O$98)&gt;10,IF(AND(ISNUMBER('Raw Data'!O14),'Raw Data'!O14&lt;40,'Raw Data'!O14&gt;0),'Raw Data'!O14,40),"")</f>
        <v/>
      </c>
      <c r="P15" s="3" t="s">
        <v>16</v>
      </c>
      <c r="Q15" s="2">
        <f t="shared" si="30"/>
        <v>13.036355999999998</v>
      </c>
      <c r="R15" s="2">
        <f t="shared" si="31"/>
        <v>7.1047999999999973</v>
      </c>
      <c r="S15" s="2">
        <f t="shared" si="32"/>
        <v>6.1334819999999972</v>
      </c>
      <c r="T15" s="2">
        <f t="shared" si="33"/>
        <v>6.4448129999999999</v>
      </c>
      <c r="U15" s="2" t="str">
        <f t="shared" si="34"/>
        <v/>
      </c>
      <c r="V15" s="2" t="str">
        <f t="shared" si="35"/>
        <v/>
      </c>
      <c r="W15" s="2" t="str">
        <f t="shared" si="36"/>
        <v/>
      </c>
      <c r="X15" s="2" t="str">
        <f t="shared" si="37"/>
        <v/>
      </c>
      <c r="Y15" s="2" t="str">
        <f t="shared" si="38"/>
        <v/>
      </c>
      <c r="Z15" s="2" t="str">
        <f t="shared" si="39"/>
        <v/>
      </c>
      <c r="AA15" s="2" t="str">
        <f t="shared" si="40"/>
        <v/>
      </c>
      <c r="AB15" s="2" t="str">
        <f t="shared" si="41"/>
        <v/>
      </c>
      <c r="AC15" s="3" t="s">
        <v>16</v>
      </c>
      <c r="AD15" s="2">
        <f t="shared" si="42"/>
        <v>11.310445999999999</v>
      </c>
      <c r="AE15" s="2">
        <f t="shared" si="43"/>
        <v>2.784124000000002</v>
      </c>
      <c r="AF15" s="2">
        <f t="shared" si="44"/>
        <v>0.59790599999999827</v>
      </c>
      <c r="AG15" s="2">
        <f t="shared" si="45"/>
        <v>0.19465199999999783</v>
      </c>
      <c r="AH15" s="2" t="str">
        <f t="shared" si="46"/>
        <v/>
      </c>
      <c r="AI15" s="2" t="str">
        <f t="shared" si="47"/>
        <v/>
      </c>
      <c r="AJ15" s="2" t="str">
        <f t="shared" si="48"/>
        <v/>
      </c>
      <c r="AK15" s="2" t="str">
        <f t="shared" si="49"/>
        <v/>
      </c>
      <c r="AL15" s="2" t="str">
        <f t="shared" si="50"/>
        <v/>
      </c>
      <c r="AM15" s="2" t="str">
        <f t="shared" si="51"/>
        <v/>
      </c>
      <c r="AN15" s="2" t="str">
        <f t="shared" si="52"/>
        <v/>
      </c>
      <c r="AO15" s="2" t="str">
        <f t="shared" si="53"/>
        <v/>
      </c>
      <c r="AP15" s="3" t="s">
        <v>16</v>
      </c>
      <c r="AQ15" s="2">
        <f t="shared" si="54"/>
        <v>-2.7248000000000161E-2</v>
      </c>
      <c r="AR15" s="2">
        <f t="shared" si="55"/>
        <v>0.57816100000000148</v>
      </c>
      <c r="AS15" s="2">
        <f t="shared" si="56"/>
        <v>1.8683049999999994</v>
      </c>
      <c r="AT15" s="2">
        <f t="shared" si="57"/>
        <v>5.3814809999999973</v>
      </c>
      <c r="AU15" s="2" t="str">
        <f t="shared" si="58"/>
        <v/>
      </c>
      <c r="AV15" s="2" t="str">
        <f t="shared" si="59"/>
        <v/>
      </c>
      <c r="AW15" s="2" t="str">
        <f t="shared" si="60"/>
        <v/>
      </c>
      <c r="AX15" s="2" t="str">
        <f t="shared" si="61"/>
        <v/>
      </c>
      <c r="AY15" s="2" t="str">
        <f t="shared" si="62"/>
        <v/>
      </c>
      <c r="AZ15" s="2" t="str">
        <f t="shared" si="63"/>
        <v/>
      </c>
      <c r="BA15" s="2" t="str">
        <f t="shared" si="64"/>
        <v/>
      </c>
      <c r="BB15" s="2" t="str">
        <f t="shared" si="65"/>
        <v/>
      </c>
      <c r="BC15" s="3" t="s">
        <v>16</v>
      </c>
      <c r="BD15" s="2">
        <f t="shared" si="66"/>
        <v>1.1903256983887165E-4</v>
      </c>
      <c r="BE15" s="2">
        <f t="shared" si="67"/>
        <v>7.265108202211071E-3</v>
      </c>
      <c r="BF15" s="2">
        <f t="shared" si="68"/>
        <v>1.4244195973881544E-2</v>
      </c>
      <c r="BG15" s="2">
        <f t="shared" si="69"/>
        <v>1.1479367789753935E-2</v>
      </c>
      <c r="BH15" s="2" t="str">
        <f t="shared" si="70"/>
        <v/>
      </c>
      <c r="BI15" s="2" t="str">
        <f t="shared" si="71"/>
        <v/>
      </c>
      <c r="BJ15" s="2" t="str">
        <f t="shared" si="72"/>
        <v/>
      </c>
      <c r="BK15" s="2" t="str">
        <f t="shared" si="73"/>
        <v/>
      </c>
      <c r="BL15" s="2" t="str">
        <f t="shared" si="74"/>
        <v/>
      </c>
      <c r="BM15" s="2" t="str">
        <f t="shared" si="75"/>
        <v/>
      </c>
      <c r="BN15" s="2" t="str">
        <f t="shared" si="76"/>
        <v/>
      </c>
      <c r="BO15" s="2" t="str">
        <f t="shared" si="77"/>
        <v/>
      </c>
      <c r="BP15" s="3" t="s">
        <v>16</v>
      </c>
      <c r="BQ15" s="11">
        <f t="shared" si="4"/>
        <v>3.9379317772554389E-4</v>
      </c>
      <c r="BR15" s="11">
        <f t="shared" si="5"/>
        <v>0.14623855193433097</v>
      </c>
      <c r="BS15" s="11">
        <f t="shared" si="6"/>
        <v>0.72214717858764021</v>
      </c>
      <c r="BT15" s="11">
        <f t="shared" si="7"/>
        <v>0.97573238705055942</v>
      </c>
      <c r="BU15" s="11" t="str">
        <f t="shared" si="8"/>
        <v/>
      </c>
      <c r="BV15" s="11" t="str">
        <f t="shared" si="9"/>
        <v/>
      </c>
      <c r="BW15" s="11" t="str">
        <f t="shared" si="10"/>
        <v/>
      </c>
      <c r="BX15" s="11" t="str">
        <f t="shared" si="11"/>
        <v/>
      </c>
      <c r="BY15" s="11" t="str">
        <f t="shared" si="12"/>
        <v/>
      </c>
      <c r="BZ15" s="11" t="str">
        <f t="shared" si="13"/>
        <v/>
      </c>
      <c r="CA15" s="11" t="str">
        <f t="shared" si="14"/>
        <v/>
      </c>
      <c r="CB15" s="11" t="str">
        <f t="shared" si="15"/>
        <v/>
      </c>
      <c r="CC15" s="3" t="s">
        <v>16</v>
      </c>
      <c r="CD15" s="11">
        <f t="shared" si="16"/>
        <v>0.99960620682227441</v>
      </c>
      <c r="CE15" s="11">
        <f t="shared" si="17"/>
        <v>0.853761448065669</v>
      </c>
      <c r="CF15" s="11">
        <f t="shared" si="18"/>
        <v>0.27785282141235979</v>
      </c>
      <c r="CG15" s="11">
        <f t="shared" si="19"/>
        <v>2.4267612949440555E-2</v>
      </c>
      <c r="CH15" s="11" t="str">
        <f t="shared" si="20"/>
        <v/>
      </c>
      <c r="CI15" s="11" t="str">
        <f t="shared" si="21"/>
        <v/>
      </c>
      <c r="CJ15" s="11" t="str">
        <f t="shared" si="22"/>
        <v/>
      </c>
      <c r="CK15" s="11" t="str">
        <f t="shared" si="23"/>
        <v/>
      </c>
      <c r="CL15" s="11" t="str">
        <f t="shared" si="24"/>
        <v/>
      </c>
      <c r="CM15" s="11" t="str">
        <f t="shared" si="25"/>
        <v/>
      </c>
      <c r="CN15" s="11" t="str">
        <f t="shared" si="26"/>
        <v/>
      </c>
      <c r="CO15" s="11" t="str">
        <f t="shared" si="27"/>
        <v/>
      </c>
      <c r="CP15" s="3" t="s">
        <v>16</v>
      </c>
      <c r="CQ15" s="11">
        <f t="shared" si="78"/>
        <v>4.3747557659790104E-17</v>
      </c>
      <c r="CR15" s="11">
        <f t="shared" si="28"/>
        <v>2.7755575615628914E-17</v>
      </c>
      <c r="CS15" s="11">
        <f t="shared" si="28"/>
        <v>0</v>
      </c>
      <c r="CT15" s="11">
        <f t="shared" si="28"/>
        <v>0</v>
      </c>
      <c r="CU15" s="11" t="str">
        <f t="shared" si="28"/>
        <v/>
      </c>
      <c r="CV15" s="11" t="str">
        <f t="shared" si="28"/>
        <v/>
      </c>
      <c r="CW15" s="11" t="str">
        <f t="shared" si="28"/>
        <v/>
      </c>
      <c r="CX15" s="11" t="str">
        <f t="shared" si="28"/>
        <v/>
      </c>
      <c r="CY15" s="11" t="str">
        <f t="shared" si="28"/>
        <v/>
      </c>
      <c r="CZ15" s="11" t="str">
        <f t="shared" si="28"/>
        <v/>
      </c>
      <c r="DA15" s="11" t="str">
        <f t="shared" si="28"/>
        <v/>
      </c>
      <c r="DB15" s="11" t="str">
        <f t="shared" si="28"/>
        <v/>
      </c>
      <c r="DC15" s="3" t="s">
        <v>16</v>
      </c>
      <c r="DD15" s="11">
        <f t="shared" si="79"/>
        <v>3.9379317772558764E-4</v>
      </c>
      <c r="DE15" s="11">
        <f t="shared" si="80"/>
        <v>0.146238551934331</v>
      </c>
      <c r="DF15" s="11">
        <f t="shared" si="81"/>
        <v>0.72214717858764021</v>
      </c>
      <c r="DG15" s="11">
        <f t="shared" si="82"/>
        <v>0.97573238705055942</v>
      </c>
      <c r="DH15" s="11" t="str">
        <f t="shared" si="83"/>
        <v/>
      </c>
      <c r="DI15" s="11" t="str">
        <f t="shared" si="84"/>
        <v/>
      </c>
      <c r="DJ15" s="11" t="str">
        <f t="shared" si="85"/>
        <v/>
      </c>
      <c r="DK15" s="11" t="str">
        <f t="shared" si="86"/>
        <v/>
      </c>
      <c r="DL15" s="11" t="str">
        <f t="shared" si="87"/>
        <v/>
      </c>
      <c r="DM15" s="11" t="str">
        <f t="shared" si="88"/>
        <v/>
      </c>
      <c r="DN15" s="11" t="str">
        <f t="shared" si="89"/>
        <v/>
      </c>
      <c r="DO15" s="11" t="str">
        <f t="shared" si="90"/>
        <v/>
      </c>
    </row>
    <row r="16" spans="1:119" x14ac:dyDescent="0.25">
      <c r="A16" s="2" t="str">
        <f>'Gene Table'!D15</f>
        <v>PRDM2</v>
      </c>
      <c r="B16" s="110"/>
      <c r="C16" s="3" t="s">
        <v>17</v>
      </c>
      <c r="D16" s="2">
        <f>IF(SUM('Raw Data'!D$3:D$98)&gt;10,IF(AND(ISNUMBER('Raw Data'!D15),'Raw Data'!D15&lt;40,'Raw Data'!D15&gt;0),'Raw Data'!D15,40),"")</f>
        <v>21.645319000000001</v>
      </c>
      <c r="E16" s="2">
        <f>IF(SUM('Raw Data'!E$3:E$98)&gt;10,IF(AND(ISNUMBER('Raw Data'!E15),'Raw Data'!E15&lt;40,'Raw Data'!E15&gt;0),'Raw Data'!E15,40),"")</f>
        <v>21.573124</v>
      </c>
      <c r="F16" s="2">
        <f>IF(SUM('Raw Data'!F$3:F$98)&gt;10,IF(AND(ISNUMBER('Raw Data'!F15),'Raw Data'!F15&lt;40,'Raw Data'!F15&gt;0),'Raw Data'!F15,40),"")</f>
        <v>21.511555000000001</v>
      </c>
      <c r="G16" s="2">
        <f>IF(SUM('Raw Data'!G$3:G$98)&gt;10,IF(AND(ISNUMBER('Raw Data'!G15),'Raw Data'!G15&lt;40,'Raw Data'!G15&gt;0),'Raw Data'!G15,40),"")</f>
        <v>21.512636000000001</v>
      </c>
      <c r="H16" s="2" t="str">
        <f>IF(SUM('Raw Data'!H$3:H$98)&gt;10,IF(AND(ISNUMBER('Raw Data'!H15),'Raw Data'!H15&lt;40,'Raw Data'!H15&gt;0),'Raw Data'!H15,40),"")</f>
        <v/>
      </c>
      <c r="I16" s="2" t="str">
        <f>IF(SUM('Raw Data'!I$3:I$98)&gt;10,IF(AND(ISNUMBER('Raw Data'!I15),'Raw Data'!I15&lt;40,'Raw Data'!I15&gt;0),'Raw Data'!I15,40),"")</f>
        <v/>
      </c>
      <c r="J16" s="2" t="str">
        <f>IF(SUM('Raw Data'!J$3:J$98)&gt;10,IF(AND(ISNUMBER('Raw Data'!J15),'Raw Data'!J15&lt;40,'Raw Data'!J15&gt;0),'Raw Data'!J15,40),"")</f>
        <v/>
      </c>
      <c r="K16" s="2" t="str">
        <f>IF(SUM('Raw Data'!K$3:K$98)&gt;10,IF(AND(ISNUMBER('Raw Data'!K15),'Raw Data'!K15&lt;40,'Raw Data'!K15&gt;0),'Raw Data'!K15,40),"")</f>
        <v/>
      </c>
      <c r="L16" s="2" t="str">
        <f>IF(SUM('Raw Data'!L$3:L$98)&gt;10,IF(AND(ISNUMBER('Raw Data'!L15),'Raw Data'!L15&lt;40,'Raw Data'!L15&gt;0),'Raw Data'!L15,40),"")</f>
        <v/>
      </c>
      <c r="M16" s="2" t="str">
        <f>IF(SUM('Raw Data'!M$3:M$98)&gt;10,IF(AND(ISNUMBER('Raw Data'!M15),'Raw Data'!M15&lt;40,'Raw Data'!M15&gt;0),'Raw Data'!M15,40),"")</f>
        <v/>
      </c>
      <c r="N16" s="2" t="str">
        <f>IF(SUM('Raw Data'!N$3:N$98)&gt;10,IF(AND(ISNUMBER('Raw Data'!N15),'Raw Data'!N15&lt;40,'Raw Data'!N15&gt;0),'Raw Data'!N15,40),"")</f>
        <v/>
      </c>
      <c r="O16" s="2" t="str">
        <f>IF(SUM('Raw Data'!O$3:O$98)&gt;10,IF(AND(ISNUMBER('Raw Data'!O15),'Raw Data'!O15&lt;40,'Raw Data'!O15&gt;0),'Raw Data'!O15,40),"")</f>
        <v/>
      </c>
      <c r="P16" s="3" t="s">
        <v>17</v>
      </c>
      <c r="Q16" s="2">
        <f t="shared" si="30"/>
        <v>12.110376000000002</v>
      </c>
      <c r="R16" s="2">
        <f t="shared" si="31"/>
        <v>18.426876</v>
      </c>
      <c r="S16" s="2">
        <f t="shared" si="32"/>
        <v>7.3695179999999993</v>
      </c>
      <c r="T16" s="2">
        <f t="shared" si="33"/>
        <v>8.1231839999999984</v>
      </c>
      <c r="U16" s="2" t="str">
        <f t="shared" si="34"/>
        <v/>
      </c>
      <c r="V16" s="2" t="str">
        <f t="shared" si="35"/>
        <v/>
      </c>
      <c r="W16" s="2" t="str">
        <f t="shared" si="36"/>
        <v/>
      </c>
      <c r="X16" s="2" t="str">
        <f t="shared" si="37"/>
        <v/>
      </c>
      <c r="Y16" s="2" t="str">
        <f t="shared" si="38"/>
        <v/>
      </c>
      <c r="Z16" s="2" t="str">
        <f t="shared" si="39"/>
        <v/>
      </c>
      <c r="AA16" s="2" t="str">
        <f t="shared" si="40"/>
        <v/>
      </c>
      <c r="AB16" s="2" t="str">
        <f t="shared" si="41"/>
        <v/>
      </c>
      <c r="AC16" s="3" t="s">
        <v>17</v>
      </c>
      <c r="AD16" s="2">
        <f t="shared" si="42"/>
        <v>18.354680999999999</v>
      </c>
      <c r="AE16" s="2">
        <f t="shared" si="43"/>
        <v>2.6796909999999983</v>
      </c>
      <c r="AF16" s="2">
        <f t="shared" si="44"/>
        <v>0.73897699999999844</v>
      </c>
      <c r="AG16" s="2">
        <f t="shared" si="45"/>
        <v>0.27538699999999849</v>
      </c>
      <c r="AH16" s="2" t="str">
        <f t="shared" si="46"/>
        <v/>
      </c>
      <c r="AI16" s="2" t="str">
        <f t="shared" si="47"/>
        <v/>
      </c>
      <c r="AJ16" s="2" t="str">
        <f t="shared" si="48"/>
        <v/>
      </c>
      <c r="AK16" s="2" t="str">
        <f t="shared" si="49"/>
        <v/>
      </c>
      <c r="AL16" s="2" t="str">
        <f t="shared" si="50"/>
        <v/>
      </c>
      <c r="AM16" s="2" t="str">
        <f t="shared" si="51"/>
        <v/>
      </c>
      <c r="AN16" s="2" t="str">
        <f t="shared" si="52"/>
        <v/>
      </c>
      <c r="AO16" s="2" t="str">
        <f t="shared" si="53"/>
        <v/>
      </c>
      <c r="AP16" s="3" t="s">
        <v>17</v>
      </c>
      <c r="AQ16" s="2">
        <f t="shared" si="54"/>
        <v>4.1982999999998327E-2</v>
      </c>
      <c r="AR16" s="2">
        <f t="shared" si="55"/>
        <v>0.51178700000000177</v>
      </c>
      <c r="AS16" s="2">
        <f t="shared" si="56"/>
        <v>2.3078249999999976</v>
      </c>
      <c r="AT16" s="2">
        <f t="shared" si="57"/>
        <v>8.2695979999999984</v>
      </c>
      <c r="AU16" s="2" t="str">
        <f t="shared" si="58"/>
        <v/>
      </c>
      <c r="AV16" s="2" t="str">
        <f t="shared" si="59"/>
        <v/>
      </c>
      <c r="AW16" s="2" t="str">
        <f t="shared" si="60"/>
        <v/>
      </c>
      <c r="AX16" s="2" t="str">
        <f t="shared" si="61"/>
        <v/>
      </c>
      <c r="AY16" s="2" t="str">
        <f t="shared" si="62"/>
        <v/>
      </c>
      <c r="AZ16" s="2" t="str">
        <f t="shared" si="63"/>
        <v/>
      </c>
      <c r="BA16" s="2" t="str">
        <f t="shared" si="64"/>
        <v/>
      </c>
      <c r="BB16" s="2" t="str">
        <f t="shared" si="65"/>
        <v/>
      </c>
      <c r="BC16" s="3" t="s">
        <v>17</v>
      </c>
      <c r="BD16" s="2">
        <f t="shared" si="66"/>
        <v>2.2615883859406014E-4</v>
      </c>
      <c r="BE16" s="2">
        <f t="shared" si="67"/>
        <v>2.8376419614884549E-6</v>
      </c>
      <c r="BF16" s="2">
        <f t="shared" si="68"/>
        <v>6.0471957681741883E-3</v>
      </c>
      <c r="BG16" s="2">
        <f t="shared" si="69"/>
        <v>3.586558803402337E-3</v>
      </c>
      <c r="BH16" s="2" t="str">
        <f t="shared" si="70"/>
        <v/>
      </c>
      <c r="BI16" s="2" t="str">
        <f t="shared" si="71"/>
        <v/>
      </c>
      <c r="BJ16" s="2" t="str">
        <f t="shared" si="72"/>
        <v/>
      </c>
      <c r="BK16" s="2" t="str">
        <f t="shared" si="73"/>
        <v/>
      </c>
      <c r="BL16" s="2" t="str">
        <f t="shared" si="74"/>
        <v/>
      </c>
      <c r="BM16" s="2" t="str">
        <f t="shared" si="75"/>
        <v/>
      </c>
      <c r="BN16" s="2" t="str">
        <f t="shared" si="76"/>
        <v/>
      </c>
      <c r="BO16" s="2" t="str">
        <f t="shared" si="77"/>
        <v/>
      </c>
      <c r="BP16" s="3" t="s">
        <v>17</v>
      </c>
      <c r="BQ16" s="11">
        <f t="shared" si="4"/>
        <v>2.9839303984505138E-6</v>
      </c>
      <c r="BR16" s="11">
        <f t="shared" si="5"/>
        <v>0.15607518639400003</v>
      </c>
      <c r="BS16" s="11">
        <f t="shared" si="6"/>
        <v>0.79680655809147805</v>
      </c>
      <c r="BT16" s="11">
        <f t="shared" si="7"/>
        <v>0.99674790388520662</v>
      </c>
      <c r="BU16" s="11" t="str">
        <f t="shared" si="8"/>
        <v/>
      </c>
      <c r="BV16" s="11" t="str">
        <f t="shared" si="9"/>
        <v/>
      </c>
      <c r="BW16" s="11" t="str">
        <f t="shared" si="10"/>
        <v/>
      </c>
      <c r="BX16" s="11" t="str">
        <f t="shared" si="11"/>
        <v/>
      </c>
      <c r="BY16" s="11" t="str">
        <f t="shared" si="12"/>
        <v/>
      </c>
      <c r="BZ16" s="11" t="str">
        <f t="shared" si="13"/>
        <v/>
      </c>
      <c r="CA16" s="11" t="str">
        <f t="shared" si="14"/>
        <v/>
      </c>
      <c r="CB16" s="11" t="str">
        <f t="shared" si="15"/>
        <v/>
      </c>
      <c r="CC16" s="3" t="s">
        <v>17</v>
      </c>
      <c r="CD16" s="11">
        <f t="shared" si="16"/>
        <v>0.99999701606960156</v>
      </c>
      <c r="CE16" s="11">
        <f t="shared" si="17"/>
        <v>0.84392481360600002</v>
      </c>
      <c r="CF16" s="11">
        <f t="shared" si="18"/>
        <v>0.20319344190852198</v>
      </c>
      <c r="CG16" s="11">
        <f t="shared" si="19"/>
        <v>3.2520961147934208E-3</v>
      </c>
      <c r="CH16" s="11" t="str">
        <f t="shared" si="20"/>
        <v/>
      </c>
      <c r="CI16" s="11" t="str">
        <f t="shared" si="21"/>
        <v/>
      </c>
      <c r="CJ16" s="11" t="str">
        <f t="shared" si="22"/>
        <v/>
      </c>
      <c r="CK16" s="11" t="str">
        <f t="shared" si="23"/>
        <v/>
      </c>
      <c r="CL16" s="11" t="str">
        <f t="shared" si="24"/>
        <v/>
      </c>
      <c r="CM16" s="11" t="str">
        <f t="shared" si="25"/>
        <v/>
      </c>
      <c r="CN16" s="11" t="str">
        <f t="shared" si="26"/>
        <v/>
      </c>
      <c r="CO16" s="11" t="str">
        <f t="shared" si="27"/>
        <v/>
      </c>
      <c r="CP16" s="3" t="s">
        <v>17</v>
      </c>
      <c r="CQ16" s="11">
        <f t="shared" si="78"/>
        <v>-1.3595725836378775E-17</v>
      </c>
      <c r="CR16" s="11">
        <f t="shared" si="28"/>
        <v>-5.5511151231257827E-17</v>
      </c>
      <c r="CS16" s="11">
        <f t="shared" si="28"/>
        <v>0</v>
      </c>
      <c r="CT16" s="11">
        <f t="shared" si="28"/>
        <v>0</v>
      </c>
      <c r="CU16" s="11" t="str">
        <f t="shared" si="28"/>
        <v/>
      </c>
      <c r="CV16" s="11" t="str">
        <f t="shared" si="28"/>
        <v/>
      </c>
      <c r="CW16" s="11" t="str">
        <f t="shared" si="28"/>
        <v/>
      </c>
      <c r="CX16" s="11" t="str">
        <f t="shared" si="28"/>
        <v/>
      </c>
      <c r="CY16" s="11" t="str">
        <f t="shared" si="28"/>
        <v/>
      </c>
      <c r="CZ16" s="11" t="str">
        <f t="shared" si="28"/>
        <v/>
      </c>
      <c r="DA16" s="11" t="str">
        <f t="shared" si="28"/>
        <v/>
      </c>
      <c r="DB16" s="11" t="str">
        <f t="shared" si="28"/>
        <v/>
      </c>
      <c r="DC16" s="3" t="s">
        <v>17</v>
      </c>
      <c r="DD16" s="11">
        <f t="shared" si="79"/>
        <v>2.9839303984369181E-6</v>
      </c>
      <c r="DE16" s="11">
        <f t="shared" si="80"/>
        <v>0.15607518639399998</v>
      </c>
      <c r="DF16" s="11">
        <f t="shared" si="81"/>
        <v>0.79680655809147805</v>
      </c>
      <c r="DG16" s="11">
        <f t="shared" si="82"/>
        <v>0.99674790388520662</v>
      </c>
      <c r="DH16" s="11" t="str">
        <f t="shared" si="83"/>
        <v/>
      </c>
      <c r="DI16" s="11" t="str">
        <f t="shared" si="84"/>
        <v/>
      </c>
      <c r="DJ16" s="11" t="str">
        <f t="shared" si="85"/>
        <v/>
      </c>
      <c r="DK16" s="11" t="str">
        <f t="shared" si="86"/>
        <v/>
      </c>
      <c r="DL16" s="11" t="str">
        <f t="shared" si="87"/>
        <v/>
      </c>
      <c r="DM16" s="11" t="str">
        <f t="shared" si="88"/>
        <v/>
      </c>
      <c r="DN16" s="11" t="str">
        <f t="shared" si="89"/>
        <v/>
      </c>
      <c r="DO16" s="11" t="str">
        <f t="shared" si="90"/>
        <v/>
      </c>
    </row>
    <row r="17" spans="1:119" x14ac:dyDescent="0.25">
      <c r="A17" s="2" t="str">
        <f>'Gene Table'!D16</f>
        <v>PTEN</v>
      </c>
      <c r="B17" s="110"/>
      <c r="C17" s="3" t="s">
        <v>18</v>
      </c>
      <c r="D17" s="2">
        <f>IF(SUM('Raw Data'!D$3:D$98)&gt;10,IF(AND(ISNUMBER('Raw Data'!D16),'Raw Data'!D16&lt;40,'Raw Data'!D16&gt;0),'Raw Data'!D16,40),"")</f>
        <v>22.765802000000001</v>
      </c>
      <c r="E17" s="2">
        <f>IF(SUM('Raw Data'!E$3:E$98)&gt;10,IF(AND(ISNUMBER('Raw Data'!E16),'Raw Data'!E16&lt;40,'Raw Data'!E16&gt;0),'Raw Data'!E16,40),"")</f>
        <v>22.712845000000002</v>
      </c>
      <c r="F17" s="2">
        <f>IF(SUM('Raw Data'!F$3:F$98)&gt;10,IF(AND(ISNUMBER('Raw Data'!F16),'Raw Data'!F16&lt;40,'Raw Data'!F16&gt;0),'Raw Data'!F16,40),"")</f>
        <v>22.663143000000002</v>
      </c>
      <c r="G17" s="2">
        <f>IF(SUM('Raw Data'!G$3:G$98)&gt;10,IF(AND(ISNUMBER('Raw Data'!G16),'Raw Data'!G16&lt;40,'Raw Data'!G16&gt;0),'Raw Data'!G16,40),"")</f>
        <v>22.730642</v>
      </c>
      <c r="H17" s="2" t="str">
        <f>IF(SUM('Raw Data'!H$3:H$98)&gt;10,IF(AND(ISNUMBER('Raw Data'!H16),'Raw Data'!H16&lt;40,'Raw Data'!H16&gt;0),'Raw Data'!H16,40),"")</f>
        <v/>
      </c>
      <c r="I17" s="2" t="str">
        <f>IF(SUM('Raw Data'!I$3:I$98)&gt;10,IF(AND(ISNUMBER('Raw Data'!I16),'Raw Data'!I16&lt;40,'Raw Data'!I16&gt;0),'Raw Data'!I16,40),"")</f>
        <v/>
      </c>
      <c r="J17" s="2" t="str">
        <f>IF(SUM('Raw Data'!J$3:J$98)&gt;10,IF(AND(ISNUMBER('Raw Data'!J16),'Raw Data'!J16&lt;40,'Raw Data'!J16&gt;0),'Raw Data'!J16,40),"")</f>
        <v/>
      </c>
      <c r="K17" s="2" t="str">
        <f>IF(SUM('Raw Data'!K$3:K$98)&gt;10,IF(AND(ISNUMBER('Raw Data'!K16),'Raw Data'!K16&lt;40,'Raw Data'!K16&gt;0),'Raw Data'!K16,40),"")</f>
        <v/>
      </c>
      <c r="L17" s="2" t="str">
        <f>IF(SUM('Raw Data'!L$3:L$98)&gt;10,IF(AND(ISNUMBER('Raw Data'!L16),'Raw Data'!L16&lt;40,'Raw Data'!L16&gt;0),'Raw Data'!L16,40),"")</f>
        <v/>
      </c>
      <c r="M17" s="2" t="str">
        <f>IF(SUM('Raw Data'!M$3:M$98)&gt;10,IF(AND(ISNUMBER('Raw Data'!M16),'Raw Data'!M16&lt;40,'Raw Data'!M16&gt;0),'Raw Data'!M16,40),"")</f>
        <v/>
      </c>
      <c r="N17" s="2" t="str">
        <f>IF(SUM('Raw Data'!N$3:N$98)&gt;10,IF(AND(ISNUMBER('Raw Data'!N16),'Raw Data'!N16&lt;40,'Raw Data'!N16&gt;0),'Raw Data'!N16,40),"")</f>
        <v/>
      </c>
      <c r="O17" s="2" t="str">
        <f>IF(SUM('Raw Data'!O$3:O$98)&gt;10,IF(AND(ISNUMBER('Raw Data'!O16),'Raw Data'!O16&lt;40,'Raw Data'!O16&gt;0),'Raw Data'!O16,40),"")</f>
        <v/>
      </c>
      <c r="P17" s="3" t="s">
        <v>18</v>
      </c>
      <c r="Q17" s="2">
        <f t="shared" si="30"/>
        <v>17.234197999999999</v>
      </c>
      <c r="R17" s="2">
        <f t="shared" si="31"/>
        <v>7.9292680000000004</v>
      </c>
      <c r="S17" s="2">
        <f t="shared" si="32"/>
        <v>8.7898449999999961</v>
      </c>
      <c r="T17" s="2">
        <f t="shared" si="33"/>
        <v>7.1154329999999995</v>
      </c>
      <c r="U17" s="2" t="str">
        <f t="shared" si="34"/>
        <v/>
      </c>
      <c r="V17" s="2" t="str">
        <f t="shared" si="35"/>
        <v/>
      </c>
      <c r="W17" s="2" t="str">
        <f t="shared" si="36"/>
        <v/>
      </c>
      <c r="X17" s="2" t="str">
        <f t="shared" si="37"/>
        <v/>
      </c>
      <c r="Y17" s="2" t="str">
        <f t="shared" si="38"/>
        <v/>
      </c>
      <c r="Z17" s="2" t="str">
        <f t="shared" si="39"/>
        <v/>
      </c>
      <c r="AA17" s="2" t="str">
        <f t="shared" si="40"/>
        <v/>
      </c>
      <c r="AB17" s="2" t="str">
        <f t="shared" si="41"/>
        <v/>
      </c>
      <c r="AC17" s="3" t="s">
        <v>18</v>
      </c>
      <c r="AD17" s="2">
        <f t="shared" si="42"/>
        <v>6.4950639999999993</v>
      </c>
      <c r="AE17" s="2">
        <f t="shared" si="43"/>
        <v>2.3980229999999985</v>
      </c>
      <c r="AF17" s="2">
        <f t="shared" si="44"/>
        <v>0.58285499999999857</v>
      </c>
      <c r="AG17" s="2">
        <f t="shared" si="45"/>
        <v>1.1662000000001171E-2</v>
      </c>
      <c r="AH17" s="2" t="str">
        <f t="shared" si="46"/>
        <v/>
      </c>
      <c r="AI17" s="2" t="str">
        <f t="shared" si="47"/>
        <v/>
      </c>
      <c r="AJ17" s="2" t="str">
        <f t="shared" si="48"/>
        <v/>
      </c>
      <c r="AK17" s="2" t="str">
        <f t="shared" si="49"/>
        <v/>
      </c>
      <c r="AL17" s="2" t="str">
        <f t="shared" si="50"/>
        <v/>
      </c>
      <c r="AM17" s="2" t="str">
        <f t="shared" si="51"/>
        <v/>
      </c>
      <c r="AN17" s="2" t="str">
        <f t="shared" si="52"/>
        <v/>
      </c>
      <c r="AO17" s="2" t="str">
        <f t="shared" si="53"/>
        <v/>
      </c>
      <c r="AP17" s="3" t="s">
        <v>18</v>
      </c>
      <c r="AQ17" s="2">
        <f t="shared" si="54"/>
        <v>4.6047370000000001</v>
      </c>
      <c r="AR17" s="2">
        <f t="shared" si="55"/>
        <v>3.4063529999999993</v>
      </c>
      <c r="AS17" s="2">
        <f t="shared" si="56"/>
        <v>4.5911069999999974</v>
      </c>
      <c r="AT17" s="2">
        <f t="shared" si="57"/>
        <v>6.0081880000000005</v>
      </c>
      <c r="AU17" s="2" t="str">
        <f t="shared" si="58"/>
        <v/>
      </c>
      <c r="AV17" s="2" t="str">
        <f t="shared" si="59"/>
        <v/>
      </c>
      <c r="AW17" s="2" t="str">
        <f t="shared" si="60"/>
        <v/>
      </c>
      <c r="AX17" s="2" t="str">
        <f t="shared" si="61"/>
        <v/>
      </c>
      <c r="AY17" s="2" t="str">
        <f t="shared" si="62"/>
        <v/>
      </c>
      <c r="AZ17" s="2" t="str">
        <f t="shared" si="63"/>
        <v/>
      </c>
      <c r="BA17" s="2" t="str">
        <f t="shared" si="64"/>
        <v/>
      </c>
      <c r="BB17" s="2" t="str">
        <f t="shared" si="65"/>
        <v/>
      </c>
      <c r="BC17" s="3" t="s">
        <v>18</v>
      </c>
      <c r="BD17" s="2">
        <f t="shared" si="66"/>
        <v>6.4861867811164815E-6</v>
      </c>
      <c r="BE17" s="2">
        <f t="shared" si="67"/>
        <v>4.1025368278804503E-3</v>
      </c>
      <c r="BF17" s="2">
        <f t="shared" si="68"/>
        <v>2.259399341074365E-3</v>
      </c>
      <c r="BG17" s="2">
        <f t="shared" si="69"/>
        <v>7.2117594926657562E-3</v>
      </c>
      <c r="BH17" s="2" t="str">
        <f t="shared" si="70"/>
        <v/>
      </c>
      <c r="BI17" s="2" t="str">
        <f t="shared" si="71"/>
        <v/>
      </c>
      <c r="BJ17" s="2" t="str">
        <f t="shared" si="72"/>
        <v/>
      </c>
      <c r="BK17" s="2" t="str">
        <f t="shared" si="73"/>
        <v/>
      </c>
      <c r="BL17" s="2" t="str">
        <f t="shared" si="74"/>
        <v/>
      </c>
      <c r="BM17" s="2" t="str">
        <f t="shared" si="75"/>
        <v/>
      </c>
      <c r="BN17" s="2" t="str">
        <f t="shared" si="76"/>
        <v/>
      </c>
      <c r="BO17" s="2" t="str">
        <f t="shared" si="77"/>
        <v/>
      </c>
      <c r="BP17" s="3" t="s">
        <v>18</v>
      </c>
      <c r="BQ17" s="11">
        <f t="shared" si="4"/>
        <v>1.1086481309536374E-2</v>
      </c>
      <c r="BR17" s="11">
        <f t="shared" si="5"/>
        <v>0.19050593957149858</v>
      </c>
      <c r="BS17" s="11">
        <f t="shared" si="6"/>
        <v>0.95841646224438781</v>
      </c>
      <c r="BT17" s="11">
        <f t="shared" si="7"/>
        <v>0.9843505684061471</v>
      </c>
      <c r="BU17" s="11" t="str">
        <f t="shared" si="8"/>
        <v/>
      </c>
      <c r="BV17" s="11" t="str">
        <f t="shared" si="9"/>
        <v/>
      </c>
      <c r="BW17" s="11" t="str">
        <f t="shared" si="10"/>
        <v/>
      </c>
      <c r="BX17" s="11" t="str">
        <f t="shared" si="11"/>
        <v/>
      </c>
      <c r="BY17" s="11" t="str">
        <f t="shared" si="12"/>
        <v/>
      </c>
      <c r="BZ17" s="11" t="str">
        <f t="shared" si="13"/>
        <v/>
      </c>
      <c r="CA17" s="11" t="str">
        <f t="shared" si="14"/>
        <v/>
      </c>
      <c r="CB17" s="11" t="str">
        <f t="shared" si="15"/>
        <v/>
      </c>
      <c r="CC17" s="3" t="s">
        <v>18</v>
      </c>
      <c r="CD17" s="11">
        <f t="shared" si="16"/>
        <v>4.1099719490074862E-2</v>
      </c>
      <c r="CE17" s="11">
        <f t="shared" si="17"/>
        <v>9.4704571863434048E-2</v>
      </c>
      <c r="CF17" s="11">
        <f t="shared" si="18"/>
        <v>4.1583537755612243E-2</v>
      </c>
      <c r="CG17" s="11">
        <f t="shared" si="19"/>
        <v>1.5649431593852917E-2</v>
      </c>
      <c r="CH17" s="11" t="str">
        <f t="shared" si="20"/>
        <v/>
      </c>
      <c r="CI17" s="11" t="str">
        <f t="shared" si="21"/>
        <v/>
      </c>
      <c r="CJ17" s="11" t="str">
        <f t="shared" si="22"/>
        <v/>
      </c>
      <c r="CK17" s="11" t="str">
        <f t="shared" si="23"/>
        <v/>
      </c>
      <c r="CL17" s="11" t="str">
        <f t="shared" si="24"/>
        <v/>
      </c>
      <c r="CM17" s="11" t="str">
        <f t="shared" si="25"/>
        <v/>
      </c>
      <c r="CN17" s="11" t="str">
        <f t="shared" si="26"/>
        <v/>
      </c>
      <c r="CO17" s="11" t="str">
        <f t="shared" si="27"/>
        <v/>
      </c>
      <c r="CP17" s="3" t="s">
        <v>18</v>
      </c>
      <c r="CQ17" s="11">
        <f t="shared" si="78"/>
        <v>0.94781379920038877</v>
      </c>
      <c r="CR17" s="11">
        <f t="shared" si="28"/>
        <v>0.71478948856506741</v>
      </c>
      <c r="CS17" s="11">
        <f t="shared" si="28"/>
        <v>0</v>
      </c>
      <c r="CT17" s="11">
        <f t="shared" si="28"/>
        <v>0</v>
      </c>
      <c r="CU17" s="11" t="str">
        <f t="shared" si="28"/>
        <v/>
      </c>
      <c r="CV17" s="11" t="str">
        <f t="shared" si="28"/>
        <v/>
      </c>
      <c r="CW17" s="11" t="str">
        <f t="shared" si="28"/>
        <v/>
      </c>
      <c r="CX17" s="11" t="str">
        <f t="shared" si="28"/>
        <v/>
      </c>
      <c r="CY17" s="11" t="str">
        <f t="shared" si="28"/>
        <v/>
      </c>
      <c r="CZ17" s="11" t="str">
        <f t="shared" si="28"/>
        <v/>
      </c>
      <c r="DA17" s="11" t="str">
        <f t="shared" si="28"/>
        <v/>
      </c>
      <c r="DB17" s="11" t="str">
        <f t="shared" si="28"/>
        <v/>
      </c>
      <c r="DC17" s="3" t="s">
        <v>18</v>
      </c>
      <c r="DD17" s="11">
        <f t="shared" si="79"/>
        <v>0.95890028050992515</v>
      </c>
      <c r="DE17" s="11">
        <f t="shared" si="80"/>
        <v>0.90529542813656594</v>
      </c>
      <c r="DF17" s="11">
        <f t="shared" si="81"/>
        <v>0.95841646224438781</v>
      </c>
      <c r="DG17" s="11">
        <f t="shared" si="82"/>
        <v>0.9843505684061471</v>
      </c>
      <c r="DH17" s="11" t="str">
        <f t="shared" si="83"/>
        <v/>
      </c>
      <c r="DI17" s="11" t="str">
        <f t="shared" si="84"/>
        <v/>
      </c>
      <c r="DJ17" s="11" t="str">
        <f t="shared" si="85"/>
        <v/>
      </c>
      <c r="DK17" s="11" t="str">
        <f t="shared" si="86"/>
        <v/>
      </c>
      <c r="DL17" s="11" t="str">
        <f t="shared" si="87"/>
        <v/>
      </c>
      <c r="DM17" s="11" t="str">
        <f t="shared" si="88"/>
        <v/>
      </c>
      <c r="DN17" s="11" t="str">
        <f t="shared" si="89"/>
        <v/>
      </c>
      <c r="DO17" s="11" t="str">
        <f t="shared" si="90"/>
        <v/>
      </c>
    </row>
    <row r="18" spans="1:119" x14ac:dyDescent="0.25">
      <c r="A18" s="2" t="str">
        <f>'Gene Table'!D17</f>
        <v>PTGS2</v>
      </c>
      <c r="B18" s="110"/>
      <c r="C18" s="3" t="s">
        <v>19</v>
      </c>
      <c r="D18" s="2">
        <f>IF(SUM('Raw Data'!D$3:D$98)&gt;10,IF(AND(ISNUMBER('Raw Data'!D17),'Raw Data'!D17&lt;40,'Raw Data'!D17&gt;0),'Raw Data'!D17,40),"")</f>
        <v>23.080210000000001</v>
      </c>
      <c r="E18" s="2">
        <f>IF(SUM('Raw Data'!E$3:E$98)&gt;10,IF(AND(ISNUMBER('Raw Data'!E17),'Raw Data'!E17&lt;40,'Raw Data'!E17&gt;0),'Raw Data'!E17,40),"")</f>
        <v>22.998204999999999</v>
      </c>
      <c r="F18" s="2">
        <f>IF(SUM('Raw Data'!F$3:F$98)&gt;10,IF(AND(ISNUMBER('Raw Data'!F17),'Raw Data'!F17&lt;40,'Raw Data'!F17&gt;0),'Raw Data'!F17,40),"")</f>
        <v>23.112185</v>
      </c>
      <c r="G18" s="2">
        <f>IF(SUM('Raw Data'!G$3:G$98)&gt;10,IF(AND(ISNUMBER('Raw Data'!G17),'Raw Data'!G17&lt;40,'Raw Data'!G17&gt;0),'Raw Data'!G17,40),"")</f>
        <v>23.271235999999998</v>
      </c>
      <c r="H18" s="2" t="str">
        <f>IF(SUM('Raw Data'!H$3:H$98)&gt;10,IF(AND(ISNUMBER('Raw Data'!H17),'Raw Data'!H17&lt;40,'Raw Data'!H17&gt;0),'Raw Data'!H17,40),"")</f>
        <v/>
      </c>
      <c r="I18" s="2" t="str">
        <f>IF(SUM('Raw Data'!I$3:I$98)&gt;10,IF(AND(ISNUMBER('Raw Data'!I17),'Raw Data'!I17&lt;40,'Raw Data'!I17&gt;0),'Raw Data'!I17,40),"")</f>
        <v/>
      </c>
      <c r="J18" s="2" t="str">
        <f>IF(SUM('Raw Data'!J$3:J$98)&gt;10,IF(AND(ISNUMBER('Raw Data'!J17),'Raw Data'!J17&lt;40,'Raw Data'!J17&gt;0),'Raw Data'!J17,40),"")</f>
        <v/>
      </c>
      <c r="K18" s="2" t="str">
        <f>IF(SUM('Raw Data'!K$3:K$98)&gt;10,IF(AND(ISNUMBER('Raw Data'!K17),'Raw Data'!K17&lt;40,'Raw Data'!K17&gt;0),'Raw Data'!K17,40),"")</f>
        <v/>
      </c>
      <c r="L18" s="2" t="str">
        <f>IF(SUM('Raw Data'!L$3:L$98)&gt;10,IF(AND(ISNUMBER('Raw Data'!L17),'Raw Data'!L17&lt;40,'Raw Data'!L17&gt;0),'Raw Data'!L17,40),"")</f>
        <v/>
      </c>
      <c r="M18" s="2" t="str">
        <f>IF(SUM('Raw Data'!M$3:M$98)&gt;10,IF(AND(ISNUMBER('Raw Data'!M17),'Raw Data'!M17&lt;40,'Raw Data'!M17&gt;0),'Raw Data'!M17,40),"")</f>
        <v/>
      </c>
      <c r="N18" s="2" t="str">
        <f>IF(SUM('Raw Data'!N$3:N$98)&gt;10,IF(AND(ISNUMBER('Raw Data'!N17),'Raw Data'!N17&lt;40,'Raw Data'!N17&gt;0),'Raw Data'!N17,40),"")</f>
        <v/>
      </c>
      <c r="O18" s="2" t="str">
        <f>IF(SUM('Raw Data'!O$3:O$98)&gt;10,IF(AND(ISNUMBER('Raw Data'!O17),'Raw Data'!O17&lt;40,'Raw Data'!O17&gt;0),'Raw Data'!O17,40),"")</f>
        <v/>
      </c>
      <c r="P18" s="3" t="s">
        <v>19</v>
      </c>
      <c r="Q18" s="2">
        <f t="shared" si="30"/>
        <v>6.9164829999999995</v>
      </c>
      <c r="R18" s="2">
        <f t="shared" si="31"/>
        <v>6.4396880000000003</v>
      </c>
      <c r="S18" s="2">
        <f t="shared" si="32"/>
        <v>6.0404809999999998</v>
      </c>
      <c r="T18" s="2">
        <f t="shared" si="33"/>
        <v>5.8456220000000023</v>
      </c>
      <c r="U18" s="2" t="str">
        <f t="shared" si="34"/>
        <v/>
      </c>
      <c r="V18" s="2" t="str">
        <f t="shared" si="35"/>
        <v/>
      </c>
      <c r="W18" s="2" t="str">
        <f t="shared" si="36"/>
        <v/>
      </c>
      <c r="X18" s="2" t="str">
        <f t="shared" si="37"/>
        <v/>
      </c>
      <c r="Y18" s="2" t="str">
        <f t="shared" si="38"/>
        <v/>
      </c>
      <c r="Z18" s="2" t="str">
        <f t="shared" si="39"/>
        <v/>
      </c>
      <c r="AA18" s="2" t="str">
        <f t="shared" si="40"/>
        <v/>
      </c>
      <c r="AB18" s="2" t="str">
        <f t="shared" si="41"/>
        <v/>
      </c>
      <c r="AC18" s="3" t="s">
        <v>19</v>
      </c>
      <c r="AD18" s="2">
        <f t="shared" si="42"/>
        <v>-0.25226600000000232</v>
      </c>
      <c r="AE18" s="2">
        <f t="shared" si="43"/>
        <v>-0.14390500000000017</v>
      </c>
      <c r="AF18" s="2">
        <f t="shared" si="44"/>
        <v>-6.3901999999998793E-2</v>
      </c>
      <c r="AG18" s="2">
        <f t="shared" si="45"/>
        <v>-0.13480599999999754</v>
      </c>
      <c r="AH18" s="2" t="str">
        <f t="shared" si="46"/>
        <v/>
      </c>
      <c r="AI18" s="2" t="str">
        <f t="shared" si="47"/>
        <v/>
      </c>
      <c r="AJ18" s="2" t="str">
        <f t="shared" si="48"/>
        <v/>
      </c>
      <c r="AK18" s="2" t="str">
        <f t="shared" si="49"/>
        <v/>
      </c>
      <c r="AL18" s="2" t="str">
        <f t="shared" si="50"/>
        <v/>
      </c>
      <c r="AM18" s="2" t="str">
        <f t="shared" si="51"/>
        <v/>
      </c>
      <c r="AN18" s="2" t="str">
        <f t="shared" si="52"/>
        <v/>
      </c>
      <c r="AO18" s="2" t="str">
        <f t="shared" si="53"/>
        <v/>
      </c>
      <c r="AP18" s="3" t="s">
        <v>19</v>
      </c>
      <c r="AQ18" s="2">
        <f t="shared" si="54"/>
        <v>6.3615619999999993</v>
      </c>
      <c r="AR18" s="2">
        <f t="shared" si="55"/>
        <v>6.4182280000000027</v>
      </c>
      <c r="AS18" s="2">
        <f t="shared" si="56"/>
        <v>5.2269089999999991</v>
      </c>
      <c r="AT18" s="2">
        <f t="shared" si="57"/>
        <v>5.6145820000000022</v>
      </c>
      <c r="AU18" s="2" t="str">
        <f t="shared" si="58"/>
        <v/>
      </c>
      <c r="AV18" s="2" t="str">
        <f t="shared" si="59"/>
        <v/>
      </c>
      <c r="AW18" s="2" t="str">
        <f t="shared" si="60"/>
        <v/>
      </c>
      <c r="AX18" s="2" t="str">
        <f t="shared" si="61"/>
        <v/>
      </c>
      <c r="AY18" s="2" t="str">
        <f t="shared" si="62"/>
        <v/>
      </c>
      <c r="AZ18" s="2" t="str">
        <f t="shared" si="63"/>
        <v/>
      </c>
      <c r="BA18" s="2" t="str">
        <f t="shared" si="64"/>
        <v/>
      </c>
      <c r="BB18" s="2" t="str">
        <f t="shared" si="65"/>
        <v/>
      </c>
      <c r="BC18" s="3" t="s">
        <v>19</v>
      </c>
      <c r="BD18" s="2">
        <f t="shared" si="66"/>
        <v>8.2781092273975718E-3</v>
      </c>
      <c r="BE18" s="2">
        <f t="shared" si="67"/>
        <v>1.1520219375475135E-2</v>
      </c>
      <c r="BF18" s="2">
        <f t="shared" si="68"/>
        <v>1.5192667415874026E-2</v>
      </c>
      <c r="BG18" s="2">
        <f t="shared" si="69"/>
        <v>1.7389713809851541E-2</v>
      </c>
      <c r="BH18" s="2" t="str">
        <f t="shared" si="70"/>
        <v/>
      </c>
      <c r="BI18" s="2" t="str">
        <f t="shared" si="71"/>
        <v/>
      </c>
      <c r="BJ18" s="2" t="str">
        <f t="shared" si="72"/>
        <v/>
      </c>
      <c r="BK18" s="2" t="str">
        <f t="shared" si="73"/>
        <v/>
      </c>
      <c r="BL18" s="2" t="str">
        <f t="shared" si="74"/>
        <v/>
      </c>
      <c r="BM18" s="2" t="str">
        <f t="shared" si="75"/>
        <v/>
      </c>
      <c r="BN18" s="2" t="str">
        <f t="shared" si="76"/>
        <v/>
      </c>
      <c r="BO18" s="2" t="str">
        <f t="shared" si="77"/>
        <v/>
      </c>
      <c r="BP18" s="3" t="s">
        <v>19</v>
      </c>
      <c r="BQ18" s="11">
        <f t="shared" si="4"/>
        <v>0.9877372148582394</v>
      </c>
      <c r="BR18" s="11">
        <f t="shared" si="5"/>
        <v>0.98817086296956591</v>
      </c>
      <c r="BS18" s="11">
        <f t="shared" si="6"/>
        <v>0.97288607859492671</v>
      </c>
      <c r="BT18" s="11">
        <f t="shared" si="7"/>
        <v>0.97922882337245487</v>
      </c>
      <c r="BU18" s="11" t="str">
        <f t="shared" si="8"/>
        <v/>
      </c>
      <c r="BV18" s="11" t="str">
        <f t="shared" si="9"/>
        <v/>
      </c>
      <c r="BW18" s="11" t="str">
        <f t="shared" si="10"/>
        <v/>
      </c>
      <c r="BX18" s="11" t="str">
        <f t="shared" si="11"/>
        <v/>
      </c>
      <c r="BY18" s="11" t="str">
        <f t="shared" si="12"/>
        <v/>
      </c>
      <c r="BZ18" s="11" t="str">
        <f t="shared" si="13"/>
        <v/>
      </c>
      <c r="CA18" s="11" t="str">
        <f t="shared" si="14"/>
        <v/>
      </c>
      <c r="CB18" s="11" t="str">
        <f t="shared" si="15"/>
        <v/>
      </c>
      <c r="CC18" s="3" t="s">
        <v>19</v>
      </c>
      <c r="CD18" s="11">
        <f t="shared" si="16"/>
        <v>1.2262785141760633E-2</v>
      </c>
      <c r="CE18" s="11">
        <f t="shared" si="17"/>
        <v>1.1829137030434094E-2</v>
      </c>
      <c r="CF18" s="11">
        <f t="shared" si="18"/>
        <v>2.7113921405073314E-2</v>
      </c>
      <c r="CG18" s="11">
        <f t="shared" si="19"/>
        <v>2.0771176627545077E-2</v>
      </c>
      <c r="CH18" s="11" t="str">
        <f t="shared" si="20"/>
        <v/>
      </c>
      <c r="CI18" s="11" t="str">
        <f t="shared" si="21"/>
        <v/>
      </c>
      <c r="CJ18" s="11" t="str">
        <f t="shared" si="22"/>
        <v/>
      </c>
      <c r="CK18" s="11" t="str">
        <f t="shared" si="23"/>
        <v/>
      </c>
      <c r="CL18" s="11" t="str">
        <f t="shared" si="24"/>
        <v/>
      </c>
      <c r="CM18" s="11" t="str">
        <f t="shared" si="25"/>
        <v/>
      </c>
      <c r="CN18" s="11" t="str">
        <f t="shared" si="26"/>
        <v/>
      </c>
      <c r="CO18" s="11" t="str">
        <f t="shared" si="27"/>
        <v/>
      </c>
      <c r="CP18" s="3" t="s">
        <v>19</v>
      </c>
      <c r="CQ18" s="11">
        <f t="shared" si="78"/>
        <v>0</v>
      </c>
      <c r="CR18" s="11">
        <f t="shared" si="28"/>
        <v>0</v>
      </c>
      <c r="CS18" s="11">
        <f t="shared" si="28"/>
        <v>0</v>
      </c>
      <c r="CT18" s="11">
        <f t="shared" si="28"/>
        <v>0</v>
      </c>
      <c r="CU18" s="11" t="str">
        <f t="shared" si="28"/>
        <v/>
      </c>
      <c r="CV18" s="11" t="str">
        <f t="shared" si="28"/>
        <v/>
      </c>
      <c r="CW18" s="11" t="str">
        <f t="shared" si="28"/>
        <v/>
      </c>
      <c r="CX18" s="11" t="str">
        <f t="shared" si="28"/>
        <v/>
      </c>
      <c r="CY18" s="11" t="str">
        <f t="shared" si="28"/>
        <v/>
      </c>
      <c r="CZ18" s="11" t="str">
        <f t="shared" si="28"/>
        <v/>
      </c>
      <c r="DA18" s="11" t="str">
        <f t="shared" si="28"/>
        <v/>
      </c>
      <c r="DB18" s="11" t="str">
        <f t="shared" si="28"/>
        <v/>
      </c>
      <c r="DC18" s="3" t="s">
        <v>19</v>
      </c>
      <c r="DD18" s="11">
        <f t="shared" si="79"/>
        <v>0.9877372148582394</v>
      </c>
      <c r="DE18" s="11">
        <f t="shared" si="80"/>
        <v>0.98817086296956591</v>
      </c>
      <c r="DF18" s="11">
        <f t="shared" si="81"/>
        <v>0.97288607859492671</v>
      </c>
      <c r="DG18" s="11">
        <f t="shared" si="82"/>
        <v>0.97922882337245487</v>
      </c>
      <c r="DH18" s="11" t="str">
        <f t="shared" si="83"/>
        <v/>
      </c>
      <c r="DI18" s="11" t="str">
        <f t="shared" si="84"/>
        <v/>
      </c>
      <c r="DJ18" s="11" t="str">
        <f t="shared" si="85"/>
        <v/>
      </c>
      <c r="DK18" s="11" t="str">
        <f t="shared" si="86"/>
        <v/>
      </c>
      <c r="DL18" s="11" t="str">
        <f t="shared" si="87"/>
        <v/>
      </c>
      <c r="DM18" s="11" t="str">
        <f t="shared" si="88"/>
        <v/>
      </c>
      <c r="DN18" s="11" t="str">
        <f t="shared" si="89"/>
        <v/>
      </c>
      <c r="DO18" s="11" t="str">
        <f t="shared" si="90"/>
        <v/>
      </c>
    </row>
    <row r="19" spans="1:119" x14ac:dyDescent="0.25">
      <c r="A19" s="2" t="str">
        <f>'Gene Table'!D18</f>
        <v>PYCARD</v>
      </c>
      <c r="B19" s="110"/>
      <c r="C19" s="3" t="s">
        <v>20</v>
      </c>
      <c r="D19" s="2">
        <f>IF(SUM('Raw Data'!D$3:D$98)&gt;10,IF(AND(ISNUMBER('Raw Data'!D18),'Raw Data'!D18&lt;40,'Raw Data'!D18&gt;0),'Raw Data'!D18,40),"")</f>
        <v>22.539065999999998</v>
      </c>
      <c r="E19" s="2">
        <f>IF(SUM('Raw Data'!E$3:E$98)&gt;10,IF(AND(ISNUMBER('Raw Data'!E18),'Raw Data'!E18&lt;40,'Raw Data'!E18&gt;0),'Raw Data'!E18,40),"")</f>
        <v>22.6126</v>
      </c>
      <c r="F19" s="2">
        <f>IF(SUM('Raw Data'!F$3:F$98)&gt;10,IF(AND(ISNUMBER('Raw Data'!F18),'Raw Data'!F18&lt;40,'Raw Data'!F18&gt;0),'Raw Data'!F18,40),"")</f>
        <v>22.869457000000001</v>
      </c>
      <c r="G19" s="2">
        <f>IF(SUM('Raw Data'!G$3:G$98)&gt;10,IF(AND(ISNUMBER('Raw Data'!G18),'Raw Data'!G18&lt;40,'Raw Data'!G18&gt;0),'Raw Data'!G18,40),"")</f>
        <v>22.987938</v>
      </c>
      <c r="H19" s="2" t="str">
        <f>IF(SUM('Raw Data'!H$3:H$98)&gt;10,IF(AND(ISNUMBER('Raw Data'!H18),'Raw Data'!H18&lt;40,'Raw Data'!H18&gt;0),'Raw Data'!H18,40),"")</f>
        <v/>
      </c>
      <c r="I19" s="2" t="str">
        <f>IF(SUM('Raw Data'!I$3:I$98)&gt;10,IF(AND(ISNUMBER('Raw Data'!I18),'Raw Data'!I18&lt;40,'Raw Data'!I18&gt;0),'Raw Data'!I18,40),"")</f>
        <v/>
      </c>
      <c r="J19" s="2" t="str">
        <f>IF(SUM('Raw Data'!J$3:J$98)&gt;10,IF(AND(ISNUMBER('Raw Data'!J18),'Raw Data'!J18&lt;40,'Raw Data'!J18&gt;0),'Raw Data'!J18,40),"")</f>
        <v/>
      </c>
      <c r="K19" s="2" t="str">
        <f>IF(SUM('Raw Data'!K$3:K$98)&gt;10,IF(AND(ISNUMBER('Raw Data'!K18),'Raw Data'!K18&lt;40,'Raw Data'!K18&gt;0),'Raw Data'!K18,40),"")</f>
        <v/>
      </c>
      <c r="L19" s="2" t="str">
        <f>IF(SUM('Raw Data'!L$3:L$98)&gt;10,IF(AND(ISNUMBER('Raw Data'!L18),'Raw Data'!L18&lt;40,'Raw Data'!L18&gt;0),'Raw Data'!L18,40),"")</f>
        <v/>
      </c>
      <c r="M19" s="2" t="str">
        <f>IF(SUM('Raw Data'!M$3:M$98)&gt;10,IF(AND(ISNUMBER('Raw Data'!M18),'Raw Data'!M18&lt;40,'Raw Data'!M18&gt;0),'Raw Data'!M18,40),"")</f>
        <v/>
      </c>
      <c r="N19" s="2" t="str">
        <f>IF(SUM('Raw Data'!N$3:N$98)&gt;10,IF(AND(ISNUMBER('Raw Data'!N18),'Raw Data'!N18&lt;40,'Raw Data'!N18&gt;0),'Raw Data'!N18,40),"")</f>
        <v/>
      </c>
      <c r="O19" s="2" t="str">
        <f>IF(SUM('Raw Data'!O$3:O$98)&gt;10,IF(AND(ISNUMBER('Raw Data'!O18),'Raw Data'!O18&lt;40,'Raw Data'!O18&gt;0),'Raw Data'!O18,40),"")</f>
        <v/>
      </c>
      <c r="P19" s="3" t="s">
        <v>20</v>
      </c>
      <c r="Q19" s="2">
        <f t="shared" si="30"/>
        <v>17.460934000000002</v>
      </c>
      <c r="R19" s="2">
        <f t="shared" si="31"/>
        <v>10.124749999999999</v>
      </c>
      <c r="S19" s="2">
        <f t="shared" si="32"/>
        <v>5.5900770000000009</v>
      </c>
      <c r="T19" s="2">
        <f t="shared" si="33"/>
        <v>5.3176880000000004</v>
      </c>
      <c r="U19" s="2" t="str">
        <f t="shared" si="34"/>
        <v/>
      </c>
      <c r="V19" s="2" t="str">
        <f t="shared" si="35"/>
        <v/>
      </c>
      <c r="W19" s="2" t="str">
        <f t="shared" si="36"/>
        <v/>
      </c>
      <c r="X19" s="2" t="str">
        <f t="shared" si="37"/>
        <v/>
      </c>
      <c r="Y19" s="2" t="str">
        <f t="shared" si="38"/>
        <v/>
      </c>
      <c r="Z19" s="2" t="str">
        <f t="shared" si="39"/>
        <v/>
      </c>
      <c r="AA19" s="2" t="str">
        <f t="shared" si="40"/>
        <v/>
      </c>
      <c r="AB19" s="2" t="str">
        <f t="shared" si="41"/>
        <v/>
      </c>
      <c r="AC19" s="3" t="s">
        <v>20</v>
      </c>
      <c r="AD19" s="2">
        <f t="shared" si="42"/>
        <v>17.460934000000002</v>
      </c>
      <c r="AE19" s="2">
        <f t="shared" si="43"/>
        <v>2.3555910000000004</v>
      </c>
      <c r="AF19" s="2">
        <f t="shared" si="44"/>
        <v>0.2912329999999983</v>
      </c>
      <c r="AG19" s="2">
        <f t="shared" si="45"/>
        <v>-8.4606000000000847E-2</v>
      </c>
      <c r="AH19" s="2" t="str">
        <f t="shared" si="46"/>
        <v/>
      </c>
      <c r="AI19" s="2" t="str">
        <f t="shared" si="47"/>
        <v/>
      </c>
      <c r="AJ19" s="2" t="str">
        <f t="shared" si="48"/>
        <v/>
      </c>
      <c r="AK19" s="2" t="str">
        <f t="shared" si="49"/>
        <v/>
      </c>
      <c r="AL19" s="2" t="str">
        <f t="shared" si="50"/>
        <v/>
      </c>
      <c r="AM19" s="2" t="str">
        <f t="shared" si="51"/>
        <v/>
      </c>
      <c r="AN19" s="2" t="str">
        <f t="shared" si="52"/>
        <v/>
      </c>
      <c r="AO19" s="2" t="str">
        <f t="shared" si="53"/>
        <v/>
      </c>
      <c r="AP19" s="3" t="s">
        <v>20</v>
      </c>
      <c r="AQ19" s="2">
        <f t="shared" si="54"/>
        <v>0.17249900000000196</v>
      </c>
      <c r="AR19" s="2">
        <f t="shared" si="55"/>
        <v>0.50441400000000058</v>
      </c>
      <c r="AS19" s="2">
        <f t="shared" si="56"/>
        <v>1.6730899999999984</v>
      </c>
      <c r="AT19" s="2">
        <f t="shared" si="57"/>
        <v>4.5213490000000007</v>
      </c>
      <c r="AU19" s="2" t="str">
        <f t="shared" si="58"/>
        <v/>
      </c>
      <c r="AV19" s="2" t="str">
        <f t="shared" si="59"/>
        <v/>
      </c>
      <c r="AW19" s="2" t="str">
        <f t="shared" si="60"/>
        <v/>
      </c>
      <c r="AX19" s="2" t="str">
        <f t="shared" si="61"/>
        <v/>
      </c>
      <c r="AY19" s="2" t="str">
        <f t="shared" si="62"/>
        <v/>
      </c>
      <c r="AZ19" s="2" t="str">
        <f t="shared" si="63"/>
        <v/>
      </c>
      <c r="BA19" s="2" t="str">
        <f t="shared" si="64"/>
        <v/>
      </c>
      <c r="BB19" s="2" t="str">
        <f t="shared" si="65"/>
        <v/>
      </c>
      <c r="BC19" s="3" t="s">
        <v>20</v>
      </c>
      <c r="BD19" s="2">
        <f t="shared" si="66"/>
        <v>5.5428753697251634E-6</v>
      </c>
      <c r="BE19" s="2">
        <f t="shared" si="67"/>
        <v>8.9566695475125737E-4</v>
      </c>
      <c r="BF19" s="2">
        <f t="shared" si="68"/>
        <v>2.0759607826989605E-2</v>
      </c>
      <c r="BG19" s="2">
        <f t="shared" si="69"/>
        <v>2.5073583323500723E-2</v>
      </c>
      <c r="BH19" s="2" t="str">
        <f t="shared" si="70"/>
        <v/>
      </c>
      <c r="BI19" s="2" t="str">
        <f t="shared" si="71"/>
        <v/>
      </c>
      <c r="BJ19" s="2" t="str">
        <f t="shared" si="72"/>
        <v/>
      </c>
      <c r="BK19" s="2" t="str">
        <f t="shared" si="73"/>
        <v/>
      </c>
      <c r="BL19" s="2" t="str">
        <f t="shared" si="74"/>
        <v/>
      </c>
      <c r="BM19" s="2" t="str">
        <f t="shared" si="75"/>
        <v/>
      </c>
      <c r="BN19" s="2" t="str">
        <f t="shared" si="76"/>
        <v/>
      </c>
      <c r="BO19" s="2" t="str">
        <f t="shared" si="77"/>
        <v/>
      </c>
      <c r="BP19" s="3" t="s">
        <v>20</v>
      </c>
      <c r="BQ19" s="11">
        <f t="shared" si="4"/>
        <v>5.5429060933628163E-6</v>
      </c>
      <c r="BR19" s="11">
        <f t="shared" si="5"/>
        <v>0.1955625128396016</v>
      </c>
      <c r="BS19" s="11">
        <f t="shared" si="6"/>
        <v>0.6797711871094434</v>
      </c>
      <c r="BT19" s="11">
        <f t="shared" si="7"/>
        <v>0.95533508704938763</v>
      </c>
      <c r="BU19" s="11" t="str">
        <f t="shared" si="8"/>
        <v/>
      </c>
      <c r="BV19" s="11" t="str">
        <f t="shared" si="9"/>
        <v/>
      </c>
      <c r="BW19" s="11" t="str">
        <f t="shared" si="10"/>
        <v/>
      </c>
      <c r="BX19" s="11" t="str">
        <f t="shared" si="11"/>
        <v/>
      </c>
      <c r="BY19" s="11" t="str">
        <f t="shared" si="12"/>
        <v/>
      </c>
      <c r="BZ19" s="11" t="str">
        <f t="shared" si="13"/>
        <v/>
      </c>
      <c r="CA19" s="11" t="str">
        <f t="shared" si="14"/>
        <v/>
      </c>
      <c r="CB19" s="11" t="str">
        <f t="shared" si="15"/>
        <v/>
      </c>
      <c r="CC19" s="3" t="s">
        <v>20</v>
      </c>
      <c r="CD19" s="11">
        <f t="shared" si="16"/>
        <v>0.99999445709390666</v>
      </c>
      <c r="CE19" s="11">
        <f t="shared" si="17"/>
        <v>0.80443748716039842</v>
      </c>
      <c r="CF19" s="11">
        <f t="shared" si="18"/>
        <v>0.3202288128905566</v>
      </c>
      <c r="CG19" s="11">
        <f t="shared" si="19"/>
        <v>4.4664912950612326E-2</v>
      </c>
      <c r="CH19" s="11" t="str">
        <f t="shared" si="20"/>
        <v/>
      </c>
      <c r="CI19" s="11" t="str">
        <f t="shared" si="21"/>
        <v/>
      </c>
      <c r="CJ19" s="11" t="str">
        <f t="shared" si="22"/>
        <v/>
      </c>
      <c r="CK19" s="11" t="str">
        <f t="shared" si="23"/>
        <v/>
      </c>
      <c r="CL19" s="11" t="str">
        <f t="shared" si="24"/>
        <v/>
      </c>
      <c r="CM19" s="11" t="str">
        <f t="shared" si="25"/>
        <v/>
      </c>
      <c r="CN19" s="11" t="str">
        <f t="shared" si="26"/>
        <v/>
      </c>
      <c r="CO19" s="11" t="str">
        <f t="shared" si="27"/>
        <v/>
      </c>
      <c r="CP19" s="3" t="s">
        <v>20</v>
      </c>
      <c r="CQ19" s="11">
        <f t="shared" si="78"/>
        <v>-2.6296984880457008E-17</v>
      </c>
      <c r="CR19" s="11">
        <f t="shared" si="28"/>
        <v>-2.7755575615628914E-17</v>
      </c>
      <c r="CS19" s="11">
        <f t="shared" si="28"/>
        <v>0</v>
      </c>
      <c r="CT19" s="11">
        <f t="shared" si="28"/>
        <v>0</v>
      </c>
      <c r="CU19" s="11" t="str">
        <f t="shared" si="28"/>
        <v/>
      </c>
      <c r="CV19" s="11" t="str">
        <f t="shared" si="28"/>
        <v/>
      </c>
      <c r="CW19" s="11" t="str">
        <f t="shared" si="28"/>
        <v/>
      </c>
      <c r="CX19" s="11" t="str">
        <f t="shared" si="28"/>
        <v/>
      </c>
      <c r="CY19" s="11" t="str">
        <f t="shared" si="28"/>
        <v/>
      </c>
      <c r="CZ19" s="11" t="str">
        <f t="shared" si="28"/>
        <v/>
      </c>
      <c r="DA19" s="11" t="str">
        <f t="shared" si="28"/>
        <v/>
      </c>
      <c r="DB19" s="11" t="str">
        <f t="shared" si="28"/>
        <v/>
      </c>
      <c r="DC19" s="3" t="s">
        <v>20</v>
      </c>
      <c r="DD19" s="11">
        <f t="shared" si="79"/>
        <v>5.5429060933365193E-6</v>
      </c>
      <c r="DE19" s="11">
        <f t="shared" si="80"/>
        <v>0.19556251283960158</v>
      </c>
      <c r="DF19" s="11">
        <f t="shared" si="81"/>
        <v>0.6797711871094434</v>
      </c>
      <c r="DG19" s="11">
        <f t="shared" si="82"/>
        <v>0.95533508704938763</v>
      </c>
      <c r="DH19" s="11" t="str">
        <f t="shared" si="83"/>
        <v/>
      </c>
      <c r="DI19" s="11" t="str">
        <f t="shared" si="84"/>
        <v/>
      </c>
      <c r="DJ19" s="11" t="str">
        <f t="shared" si="85"/>
        <v/>
      </c>
      <c r="DK19" s="11" t="str">
        <f t="shared" si="86"/>
        <v/>
      </c>
      <c r="DL19" s="11" t="str">
        <f t="shared" si="87"/>
        <v/>
      </c>
      <c r="DM19" s="11" t="str">
        <f t="shared" si="88"/>
        <v/>
      </c>
      <c r="DN19" s="11" t="str">
        <f t="shared" si="89"/>
        <v/>
      </c>
      <c r="DO19" s="11" t="str">
        <f t="shared" si="90"/>
        <v/>
      </c>
    </row>
    <row r="20" spans="1:119" x14ac:dyDescent="0.25">
      <c r="A20" s="2" t="str">
        <f>'Gene Table'!D19</f>
        <v>RASSF1</v>
      </c>
      <c r="B20" s="110"/>
      <c r="C20" s="3" t="s">
        <v>21</v>
      </c>
      <c r="D20" s="2">
        <f>IF(SUM('Raw Data'!D$3:D$98)&gt;10,IF(AND(ISNUMBER('Raw Data'!D19),'Raw Data'!D19&lt;40,'Raw Data'!D19&gt;0),'Raw Data'!D19,40),"")</f>
        <v>21.991420000000002</v>
      </c>
      <c r="E20" s="2">
        <f>IF(SUM('Raw Data'!E$3:E$98)&gt;10,IF(AND(ISNUMBER('Raw Data'!E19),'Raw Data'!E19&lt;40,'Raw Data'!E19&gt;0),'Raw Data'!E19,40),"")</f>
        <v>21.938348999999999</v>
      </c>
      <c r="F20" s="2">
        <f>IF(SUM('Raw Data'!F$3:F$98)&gt;10,IF(AND(ISNUMBER('Raw Data'!F19),'Raw Data'!F19&lt;40,'Raw Data'!F19&gt;0),'Raw Data'!F19,40),"")</f>
        <v>22.019279999999998</v>
      </c>
      <c r="G20" s="2">
        <f>IF(SUM('Raw Data'!G$3:G$98)&gt;10,IF(AND(ISNUMBER('Raw Data'!G19),'Raw Data'!G19&lt;40,'Raw Data'!G19&gt;0),'Raw Data'!G19,40),"")</f>
        <v>21.854749999999999</v>
      </c>
      <c r="H20" s="2" t="str">
        <f>IF(SUM('Raw Data'!H$3:H$98)&gt;10,IF(AND(ISNUMBER('Raw Data'!H19),'Raw Data'!H19&lt;40,'Raw Data'!H19&gt;0),'Raw Data'!H19,40),"")</f>
        <v/>
      </c>
      <c r="I20" s="2" t="str">
        <f>IF(SUM('Raw Data'!I$3:I$98)&gt;10,IF(AND(ISNUMBER('Raw Data'!I19),'Raw Data'!I19&lt;40,'Raw Data'!I19&gt;0),'Raw Data'!I19,40),"")</f>
        <v/>
      </c>
      <c r="J20" s="2" t="str">
        <f>IF(SUM('Raw Data'!J$3:J$98)&gt;10,IF(AND(ISNUMBER('Raw Data'!J19),'Raw Data'!J19&lt;40,'Raw Data'!J19&gt;0),'Raw Data'!J19,40),"")</f>
        <v/>
      </c>
      <c r="K20" s="2" t="str">
        <f>IF(SUM('Raw Data'!K$3:K$98)&gt;10,IF(AND(ISNUMBER('Raw Data'!K19),'Raw Data'!K19&lt;40,'Raw Data'!K19&gt;0),'Raw Data'!K19,40),"")</f>
        <v/>
      </c>
      <c r="L20" s="2" t="str">
        <f>IF(SUM('Raw Data'!L$3:L$98)&gt;10,IF(AND(ISNUMBER('Raw Data'!L19),'Raw Data'!L19&lt;40,'Raw Data'!L19&gt;0),'Raw Data'!L19,40),"")</f>
        <v/>
      </c>
      <c r="M20" s="2" t="str">
        <f>IF(SUM('Raw Data'!M$3:M$98)&gt;10,IF(AND(ISNUMBER('Raw Data'!M19),'Raw Data'!M19&lt;40,'Raw Data'!M19&gt;0),'Raw Data'!M19,40),"")</f>
        <v/>
      </c>
      <c r="N20" s="2" t="str">
        <f>IF(SUM('Raw Data'!N$3:N$98)&gt;10,IF(AND(ISNUMBER('Raw Data'!N19),'Raw Data'!N19&lt;40,'Raw Data'!N19&gt;0),'Raw Data'!N19,40),"")</f>
        <v/>
      </c>
      <c r="O20" s="2" t="str">
        <f>IF(SUM('Raw Data'!O$3:O$98)&gt;10,IF(AND(ISNUMBER('Raw Data'!O19),'Raw Data'!O19&lt;40,'Raw Data'!O19&gt;0),'Raw Data'!O19,40),"")</f>
        <v/>
      </c>
      <c r="P20" s="3" t="s">
        <v>21</v>
      </c>
      <c r="Q20" s="2">
        <f t="shared" si="30"/>
        <v>3.8771050000000002</v>
      </c>
      <c r="R20" s="2">
        <f t="shared" si="31"/>
        <v>3.2335969999999996</v>
      </c>
      <c r="S20" s="2">
        <f t="shared" si="32"/>
        <v>3.3496280000000027</v>
      </c>
      <c r="T20" s="2">
        <f t="shared" si="33"/>
        <v>3.9295770000000019</v>
      </c>
      <c r="U20" s="2" t="str">
        <f t="shared" si="34"/>
        <v/>
      </c>
      <c r="V20" s="2" t="str">
        <f t="shared" si="35"/>
        <v/>
      </c>
      <c r="W20" s="2" t="str">
        <f t="shared" si="36"/>
        <v/>
      </c>
      <c r="X20" s="2" t="str">
        <f t="shared" si="37"/>
        <v/>
      </c>
      <c r="Y20" s="2" t="str">
        <f t="shared" si="38"/>
        <v/>
      </c>
      <c r="Z20" s="2" t="str">
        <f t="shared" si="39"/>
        <v/>
      </c>
      <c r="AA20" s="2" t="str">
        <f t="shared" si="40"/>
        <v/>
      </c>
      <c r="AB20" s="2" t="str">
        <f t="shared" si="41"/>
        <v/>
      </c>
      <c r="AC20" s="3" t="s">
        <v>21</v>
      </c>
      <c r="AD20" s="2">
        <f t="shared" si="42"/>
        <v>0.11630099999999999</v>
      </c>
      <c r="AE20" s="2">
        <f t="shared" si="43"/>
        <v>0.31265100000000245</v>
      </c>
      <c r="AF20" s="2">
        <f t="shared" si="44"/>
        <v>5.6262000000000256E-2</v>
      </c>
      <c r="AG20" s="2">
        <f t="shared" si="45"/>
        <v>0.19285700000000006</v>
      </c>
      <c r="AH20" s="2" t="str">
        <f t="shared" si="46"/>
        <v/>
      </c>
      <c r="AI20" s="2" t="str">
        <f t="shared" si="47"/>
        <v/>
      </c>
      <c r="AJ20" s="2" t="str">
        <f t="shared" si="48"/>
        <v/>
      </c>
      <c r="AK20" s="2" t="str">
        <f t="shared" si="49"/>
        <v/>
      </c>
      <c r="AL20" s="2" t="str">
        <f t="shared" si="50"/>
        <v/>
      </c>
      <c r="AM20" s="2" t="str">
        <f t="shared" si="51"/>
        <v/>
      </c>
      <c r="AN20" s="2" t="str">
        <f t="shared" si="52"/>
        <v/>
      </c>
      <c r="AO20" s="2" t="str">
        <f t="shared" si="53"/>
        <v/>
      </c>
      <c r="AP20" s="3" t="s">
        <v>21</v>
      </c>
      <c r="AQ20" s="2">
        <f t="shared" si="54"/>
        <v>4.7700449999999996</v>
      </c>
      <c r="AR20" s="2">
        <f t="shared" si="55"/>
        <v>3.2845460000000024</v>
      </c>
      <c r="AS20" s="2">
        <f t="shared" si="56"/>
        <v>2.4456170000000022</v>
      </c>
      <c r="AT20" s="2">
        <f t="shared" si="57"/>
        <v>2.6214499999999994</v>
      </c>
      <c r="AU20" s="2" t="str">
        <f t="shared" si="58"/>
        <v/>
      </c>
      <c r="AV20" s="2" t="str">
        <f t="shared" si="59"/>
        <v/>
      </c>
      <c r="AW20" s="2" t="str">
        <f t="shared" si="60"/>
        <v/>
      </c>
      <c r="AX20" s="2" t="str">
        <f t="shared" si="61"/>
        <v/>
      </c>
      <c r="AY20" s="2" t="str">
        <f t="shared" si="62"/>
        <v/>
      </c>
      <c r="AZ20" s="2" t="str">
        <f t="shared" si="63"/>
        <v/>
      </c>
      <c r="BA20" s="2" t="str">
        <f t="shared" si="64"/>
        <v/>
      </c>
      <c r="BB20" s="2" t="str">
        <f t="shared" si="65"/>
        <v/>
      </c>
      <c r="BC20" s="3" t="s">
        <v>21</v>
      </c>
      <c r="BD20" s="2">
        <f t="shared" si="66"/>
        <v>6.8057360032694122E-2</v>
      </c>
      <c r="BE20" s="2">
        <f t="shared" si="67"/>
        <v>0.10631396342384966</v>
      </c>
      <c r="BF20" s="2">
        <f t="shared" si="68"/>
        <v>9.8098303697539246E-2</v>
      </c>
      <c r="BG20" s="2">
        <f t="shared" si="69"/>
        <v>6.5626531687468057E-2</v>
      </c>
      <c r="BH20" s="2" t="str">
        <f t="shared" si="70"/>
        <v/>
      </c>
      <c r="BI20" s="2" t="str">
        <f t="shared" si="71"/>
        <v/>
      </c>
      <c r="BJ20" s="2" t="str">
        <f t="shared" si="72"/>
        <v/>
      </c>
      <c r="BK20" s="2" t="str">
        <f t="shared" si="73"/>
        <v/>
      </c>
      <c r="BL20" s="2" t="str">
        <f t="shared" si="74"/>
        <v/>
      </c>
      <c r="BM20" s="2" t="str">
        <f t="shared" si="75"/>
        <v/>
      </c>
      <c r="BN20" s="2" t="str">
        <f t="shared" si="76"/>
        <v/>
      </c>
      <c r="BO20" s="2" t="str">
        <f t="shared" si="77"/>
        <v/>
      </c>
      <c r="BP20" s="3" t="s">
        <v>21</v>
      </c>
      <c r="BQ20" s="11">
        <f t="shared" si="4"/>
        <v>0.96067360006667668</v>
      </c>
      <c r="BR20" s="11">
        <f t="shared" si="5"/>
        <v>0.88516661695768017</v>
      </c>
      <c r="BS20" s="11">
        <f t="shared" si="6"/>
        <v>0.79646611548293278</v>
      </c>
      <c r="BT20" s="11">
        <f t="shared" si="7"/>
        <v>0.82608204514821715</v>
      </c>
      <c r="BU20" s="11" t="str">
        <f t="shared" si="8"/>
        <v/>
      </c>
      <c r="BV20" s="11" t="str">
        <f t="shared" si="9"/>
        <v/>
      </c>
      <c r="BW20" s="11" t="str">
        <f t="shared" si="10"/>
        <v/>
      </c>
      <c r="BX20" s="11" t="str">
        <f t="shared" si="11"/>
        <v/>
      </c>
      <c r="BY20" s="11" t="str">
        <f t="shared" si="12"/>
        <v/>
      </c>
      <c r="BZ20" s="11" t="str">
        <f t="shared" si="13"/>
        <v/>
      </c>
      <c r="CA20" s="11" t="str">
        <f t="shared" si="14"/>
        <v/>
      </c>
      <c r="CB20" s="11" t="str">
        <f t="shared" si="15"/>
        <v/>
      </c>
      <c r="CC20" s="3" t="s">
        <v>21</v>
      </c>
      <c r="CD20" s="11">
        <f t="shared" si="16"/>
        <v>3.9326399933323299E-2</v>
      </c>
      <c r="CE20" s="11">
        <f t="shared" si="17"/>
        <v>0.1148333830423198</v>
      </c>
      <c r="CF20" s="11">
        <f t="shared" si="18"/>
        <v>0.20353388451706719</v>
      </c>
      <c r="CG20" s="11">
        <f t="shared" si="19"/>
        <v>0.17391795485178288</v>
      </c>
      <c r="CH20" s="11" t="str">
        <f t="shared" si="20"/>
        <v/>
      </c>
      <c r="CI20" s="11" t="str">
        <f t="shared" si="21"/>
        <v/>
      </c>
      <c r="CJ20" s="11" t="str">
        <f t="shared" si="22"/>
        <v/>
      </c>
      <c r="CK20" s="11" t="str">
        <f t="shared" si="23"/>
        <v/>
      </c>
      <c r="CL20" s="11" t="str">
        <f t="shared" si="24"/>
        <v/>
      </c>
      <c r="CM20" s="11" t="str">
        <f t="shared" si="25"/>
        <v/>
      </c>
      <c r="CN20" s="11" t="str">
        <f t="shared" si="26"/>
        <v/>
      </c>
      <c r="CO20" s="11" t="str">
        <f t="shared" si="27"/>
        <v/>
      </c>
      <c r="CP20" s="3" t="s">
        <v>21</v>
      </c>
      <c r="CQ20" s="11">
        <f t="shared" si="78"/>
        <v>0</v>
      </c>
      <c r="CR20" s="11">
        <f t="shared" ref="CR20:CR27" si="91">IF(ISNUMBER(E20), IF((CE20+BR20)&lt;=1,1-CE20-BR20,"N/A"),"")</f>
        <v>0</v>
      </c>
      <c r="CS20" s="11">
        <f t="shared" ref="CS20:CS27" si="92">IF(ISNUMBER(F20), IF((CF20+BS20)&lt;=1,1-CF20-BS20,"N/A"),"")</f>
        <v>0</v>
      </c>
      <c r="CT20" s="11">
        <f t="shared" ref="CT20:CT27" si="93">IF(ISNUMBER(G20), IF((CG20+BT20)&lt;=1,1-CG20-BT20,"N/A"),"")</f>
        <v>0</v>
      </c>
      <c r="CU20" s="11" t="str">
        <f t="shared" ref="CU20:CU27" si="94">IF(ISNUMBER(H20), IF((CH20+BU20)&lt;=1,1-CH20-BU20,"N/A"),"")</f>
        <v/>
      </c>
      <c r="CV20" s="11" t="str">
        <f t="shared" ref="CV20:CV27" si="95">IF(ISNUMBER(I20), IF((CI20+BV20)&lt;=1,1-CI20-BV20,"N/A"),"")</f>
        <v/>
      </c>
      <c r="CW20" s="11" t="str">
        <f t="shared" ref="CW20:CW27" si="96">IF(ISNUMBER(J20), IF((CJ20+BW20)&lt;=1,1-CJ20-BW20,"N/A"),"")</f>
        <v/>
      </c>
      <c r="CX20" s="11" t="str">
        <f t="shared" ref="CX20:CX27" si="97">IF(ISNUMBER(K20), IF((CK20+BX20)&lt;=1,1-CK20-BX20,"N/A"),"")</f>
        <v/>
      </c>
      <c r="CY20" s="11" t="str">
        <f t="shared" ref="CY20:CY27" si="98">IF(ISNUMBER(L20), IF((CL20+BY20)&lt;=1,1-CL20-BY20,"N/A"),"")</f>
        <v/>
      </c>
      <c r="CZ20" s="11" t="str">
        <f t="shared" ref="CZ20:CZ27" si="99">IF(ISNUMBER(M20), IF((CM20+BZ20)&lt;=1,1-CM20-BZ20,"N/A"),"")</f>
        <v/>
      </c>
      <c r="DA20" s="11" t="str">
        <f t="shared" ref="DA20:DA27" si="100">IF(ISNUMBER(N20), IF((CN20+CA20)&lt;=1,1-CN20-CA20,"N/A"),"")</f>
        <v/>
      </c>
      <c r="DB20" s="11" t="str">
        <f t="shared" ref="DB20:DB27" si="101">IF(ISNUMBER(O20), IF((CO20+CB20)&lt;=1,1-CO20-CB20,"N/A"),"")</f>
        <v/>
      </c>
      <c r="DC20" s="3" t="s">
        <v>21</v>
      </c>
      <c r="DD20" s="11">
        <f t="shared" si="79"/>
        <v>0.96067360006667668</v>
      </c>
      <c r="DE20" s="11">
        <f t="shared" si="80"/>
        <v>0.88516661695768017</v>
      </c>
      <c r="DF20" s="11">
        <f t="shared" si="81"/>
        <v>0.79646611548293278</v>
      </c>
      <c r="DG20" s="11">
        <f t="shared" si="82"/>
        <v>0.82608204514821715</v>
      </c>
      <c r="DH20" s="11" t="str">
        <f t="shared" si="83"/>
        <v/>
      </c>
      <c r="DI20" s="11" t="str">
        <f t="shared" si="84"/>
        <v/>
      </c>
      <c r="DJ20" s="11" t="str">
        <f t="shared" si="85"/>
        <v/>
      </c>
      <c r="DK20" s="11" t="str">
        <f t="shared" si="86"/>
        <v/>
      </c>
      <c r="DL20" s="11" t="str">
        <f t="shared" si="87"/>
        <v/>
      </c>
      <c r="DM20" s="11" t="str">
        <f t="shared" si="88"/>
        <v/>
      </c>
      <c r="DN20" s="11" t="str">
        <f t="shared" si="89"/>
        <v/>
      </c>
      <c r="DO20" s="11" t="str">
        <f t="shared" si="90"/>
        <v/>
      </c>
    </row>
    <row r="21" spans="1:119" x14ac:dyDescent="0.25">
      <c r="A21" s="2" t="str">
        <f>'Gene Table'!D20</f>
        <v>SFN</v>
      </c>
      <c r="B21" s="110"/>
      <c r="C21" s="3" t="s">
        <v>22</v>
      </c>
      <c r="D21" s="2">
        <f>IF(SUM('Raw Data'!D$3:D$98)&gt;10,IF(AND(ISNUMBER('Raw Data'!D20),'Raw Data'!D20&lt;40,'Raw Data'!D20&gt;0),'Raw Data'!D20,40),"")</f>
        <v>21.975646999999999</v>
      </c>
      <c r="E21" s="2">
        <f>IF(SUM('Raw Data'!E$3:E$98)&gt;10,IF(AND(ISNUMBER('Raw Data'!E20),'Raw Data'!E20&lt;40,'Raw Data'!E20&gt;0),'Raw Data'!E20,40),"")</f>
        <v>22.030477999999999</v>
      </c>
      <c r="F21" s="2">
        <f>IF(SUM('Raw Data'!F$3:F$98)&gt;10,IF(AND(ISNUMBER('Raw Data'!F20),'Raw Data'!F20&lt;40,'Raw Data'!F20&gt;0),'Raw Data'!F20,40),"")</f>
        <v>22.08165</v>
      </c>
      <c r="G21" s="2">
        <f>IF(SUM('Raw Data'!G$3:G$98)&gt;10,IF(AND(ISNUMBER('Raw Data'!G20),'Raw Data'!G20&lt;40,'Raw Data'!G20&gt;0),'Raw Data'!G20,40),"")</f>
        <v>21.921492000000001</v>
      </c>
      <c r="H21" s="2" t="str">
        <f>IF(SUM('Raw Data'!H$3:H$98)&gt;10,IF(AND(ISNUMBER('Raw Data'!H20),'Raw Data'!H20&lt;40,'Raw Data'!H20&gt;0),'Raw Data'!H20,40),"")</f>
        <v/>
      </c>
      <c r="I21" s="2" t="str">
        <f>IF(SUM('Raw Data'!I$3:I$98)&gt;10,IF(AND(ISNUMBER('Raw Data'!I20),'Raw Data'!I20&lt;40,'Raw Data'!I20&gt;0),'Raw Data'!I20,40),"")</f>
        <v/>
      </c>
      <c r="J21" s="2" t="str">
        <f>IF(SUM('Raw Data'!J$3:J$98)&gt;10,IF(AND(ISNUMBER('Raw Data'!J20),'Raw Data'!J20&lt;40,'Raw Data'!J20&gt;0),'Raw Data'!J20,40),"")</f>
        <v/>
      </c>
      <c r="K21" s="2" t="str">
        <f>IF(SUM('Raw Data'!K$3:K$98)&gt;10,IF(AND(ISNUMBER('Raw Data'!K20),'Raw Data'!K20&lt;40,'Raw Data'!K20&gt;0),'Raw Data'!K20,40),"")</f>
        <v/>
      </c>
      <c r="L21" s="2" t="str">
        <f>IF(SUM('Raw Data'!L$3:L$98)&gt;10,IF(AND(ISNUMBER('Raw Data'!L20),'Raw Data'!L20&lt;40,'Raw Data'!L20&gt;0),'Raw Data'!L20,40),"")</f>
        <v/>
      </c>
      <c r="M21" s="2" t="str">
        <f>IF(SUM('Raw Data'!M$3:M$98)&gt;10,IF(AND(ISNUMBER('Raw Data'!M20),'Raw Data'!M20&lt;40,'Raw Data'!M20&gt;0),'Raw Data'!M20,40),"")</f>
        <v/>
      </c>
      <c r="N21" s="2" t="str">
        <f>IF(SUM('Raw Data'!N$3:N$98)&gt;10,IF(AND(ISNUMBER('Raw Data'!N20),'Raw Data'!N20&lt;40,'Raw Data'!N20&gt;0),'Raw Data'!N20,40),"")</f>
        <v/>
      </c>
      <c r="O21" s="2" t="str">
        <f>IF(SUM('Raw Data'!O$3:O$98)&gt;10,IF(AND(ISNUMBER('Raw Data'!O20),'Raw Data'!O20&lt;40,'Raw Data'!O20&gt;0),'Raw Data'!O20,40),"")</f>
        <v/>
      </c>
      <c r="P21" s="3" t="s">
        <v>22</v>
      </c>
      <c r="Q21" s="2">
        <f t="shared" si="30"/>
        <v>18.024353000000001</v>
      </c>
      <c r="R21" s="2">
        <f t="shared" si="31"/>
        <v>7.5408280000000012</v>
      </c>
      <c r="S21" s="2">
        <f t="shared" si="32"/>
        <v>6.1827159999999992</v>
      </c>
      <c r="T21" s="2">
        <f t="shared" si="33"/>
        <v>5.5526379999999982</v>
      </c>
      <c r="U21" s="2" t="str">
        <f t="shared" si="34"/>
        <v/>
      </c>
      <c r="V21" s="2" t="str">
        <f t="shared" si="35"/>
        <v/>
      </c>
      <c r="W21" s="2" t="str">
        <f t="shared" si="36"/>
        <v/>
      </c>
      <c r="X21" s="2" t="str">
        <f t="shared" si="37"/>
        <v/>
      </c>
      <c r="Y21" s="2" t="str">
        <f t="shared" si="38"/>
        <v/>
      </c>
      <c r="Z21" s="2" t="str">
        <f t="shared" si="39"/>
        <v/>
      </c>
      <c r="AA21" s="2" t="str">
        <f t="shared" si="40"/>
        <v/>
      </c>
      <c r="AB21" s="2" t="str">
        <f t="shared" si="41"/>
        <v/>
      </c>
      <c r="AC21" s="3" t="s">
        <v>22</v>
      </c>
      <c r="AD21" s="2">
        <f t="shared" si="42"/>
        <v>18.024353000000001</v>
      </c>
      <c r="AE21" s="2">
        <f t="shared" si="43"/>
        <v>2.291286000000003</v>
      </c>
      <c r="AF21" s="2">
        <f t="shared" si="44"/>
        <v>0.54327599999999876</v>
      </c>
      <c r="AG21" s="2">
        <f t="shared" si="45"/>
        <v>7.0792999999998329E-2</v>
      </c>
      <c r="AH21" s="2" t="str">
        <f t="shared" si="46"/>
        <v/>
      </c>
      <c r="AI21" s="2" t="str">
        <f t="shared" si="47"/>
        <v/>
      </c>
      <c r="AJ21" s="2" t="str">
        <f t="shared" si="48"/>
        <v/>
      </c>
      <c r="AK21" s="2" t="str">
        <f t="shared" si="49"/>
        <v/>
      </c>
      <c r="AL21" s="2" t="str">
        <f t="shared" si="50"/>
        <v/>
      </c>
      <c r="AM21" s="2" t="str">
        <f t="shared" si="51"/>
        <v/>
      </c>
      <c r="AN21" s="2" t="str">
        <f t="shared" si="52"/>
        <v/>
      </c>
      <c r="AO21" s="2" t="str">
        <f t="shared" si="53"/>
        <v/>
      </c>
      <c r="AP21" s="3" t="s">
        <v>22</v>
      </c>
      <c r="AQ21" s="2">
        <f t="shared" si="54"/>
        <v>8.063900000000146E-2</v>
      </c>
      <c r="AR21" s="2">
        <f t="shared" si="55"/>
        <v>0.55544200000000288</v>
      </c>
      <c r="AS21" s="2">
        <f t="shared" si="56"/>
        <v>2.1469740000000002</v>
      </c>
      <c r="AT21" s="2">
        <f t="shared" si="57"/>
        <v>5.5138509999999989</v>
      </c>
      <c r="AU21" s="2" t="str">
        <f t="shared" si="58"/>
        <v/>
      </c>
      <c r="AV21" s="2" t="str">
        <f t="shared" si="59"/>
        <v/>
      </c>
      <c r="AW21" s="2" t="str">
        <f t="shared" si="60"/>
        <v/>
      </c>
      <c r="AX21" s="2" t="str">
        <f t="shared" si="61"/>
        <v/>
      </c>
      <c r="AY21" s="2" t="str">
        <f t="shared" si="62"/>
        <v/>
      </c>
      <c r="AZ21" s="2" t="str">
        <f t="shared" si="63"/>
        <v/>
      </c>
      <c r="BA21" s="2" t="str">
        <f t="shared" si="64"/>
        <v/>
      </c>
      <c r="BB21" s="2" t="str">
        <f t="shared" si="65"/>
        <v/>
      </c>
      <c r="BC21" s="3" t="s">
        <v>22</v>
      </c>
      <c r="BD21" s="2">
        <f t="shared" si="66"/>
        <v>3.7508447999493301E-6</v>
      </c>
      <c r="BE21" s="2">
        <f t="shared" si="67"/>
        <v>5.3701272875522447E-3</v>
      </c>
      <c r="BF21" s="2">
        <f t="shared" si="68"/>
        <v>1.3766293651227099E-2</v>
      </c>
      <c r="BG21" s="2">
        <f t="shared" si="69"/>
        <v>2.1305386000248314E-2</v>
      </c>
      <c r="BH21" s="2" t="str">
        <f t="shared" si="70"/>
        <v/>
      </c>
      <c r="BI21" s="2" t="str">
        <f t="shared" si="71"/>
        <v/>
      </c>
      <c r="BJ21" s="2" t="str">
        <f t="shared" si="72"/>
        <v/>
      </c>
      <c r="BK21" s="2" t="str">
        <f t="shared" si="73"/>
        <v/>
      </c>
      <c r="BL21" s="2" t="str">
        <f t="shared" si="74"/>
        <v/>
      </c>
      <c r="BM21" s="2" t="str">
        <f t="shared" si="75"/>
        <v/>
      </c>
      <c r="BN21" s="2" t="str">
        <f t="shared" si="76"/>
        <v/>
      </c>
      <c r="BO21" s="2" t="str">
        <f t="shared" si="77"/>
        <v/>
      </c>
      <c r="BP21" s="3" t="s">
        <v>22</v>
      </c>
      <c r="BQ21" s="11">
        <f t="shared" si="4"/>
        <v>3.7508588688388072E-6</v>
      </c>
      <c r="BR21" s="11">
        <f t="shared" si="5"/>
        <v>0.2053963334337989</v>
      </c>
      <c r="BS21" s="11">
        <f t="shared" si="6"/>
        <v>0.77106268512370646</v>
      </c>
      <c r="BT21" s="11">
        <f t="shared" si="7"/>
        <v>0.97763760784839782</v>
      </c>
      <c r="BU21" s="11" t="str">
        <f t="shared" si="8"/>
        <v/>
      </c>
      <c r="BV21" s="11" t="str">
        <f t="shared" si="9"/>
        <v/>
      </c>
      <c r="BW21" s="11" t="str">
        <f t="shared" si="10"/>
        <v/>
      </c>
      <c r="BX21" s="11" t="str">
        <f t="shared" si="11"/>
        <v/>
      </c>
      <c r="BY21" s="11" t="str">
        <f t="shared" si="12"/>
        <v/>
      </c>
      <c r="BZ21" s="11" t="str">
        <f t="shared" si="13"/>
        <v/>
      </c>
      <c r="CA21" s="11" t="str">
        <f t="shared" si="14"/>
        <v/>
      </c>
      <c r="CB21" s="11" t="str">
        <f t="shared" si="15"/>
        <v/>
      </c>
      <c r="CC21" s="3" t="s">
        <v>22</v>
      </c>
      <c r="CD21" s="11">
        <f t="shared" si="16"/>
        <v>0.99999624914113117</v>
      </c>
      <c r="CE21" s="11">
        <f t="shared" si="17"/>
        <v>0.79460366656620107</v>
      </c>
      <c r="CF21" s="11">
        <f t="shared" si="18"/>
        <v>0.22893731487629354</v>
      </c>
      <c r="CG21" s="11">
        <f t="shared" si="19"/>
        <v>2.2362392151602198E-2</v>
      </c>
      <c r="CH21" s="11" t="str">
        <f t="shared" si="20"/>
        <v/>
      </c>
      <c r="CI21" s="11" t="str">
        <f t="shared" si="21"/>
        <v/>
      </c>
      <c r="CJ21" s="11" t="str">
        <f t="shared" si="22"/>
        <v/>
      </c>
      <c r="CK21" s="11" t="str">
        <f t="shared" si="23"/>
        <v/>
      </c>
      <c r="CL21" s="11" t="str">
        <f t="shared" si="24"/>
        <v/>
      </c>
      <c r="CM21" s="11" t="str">
        <f t="shared" si="25"/>
        <v/>
      </c>
      <c r="CN21" s="11" t="str">
        <f t="shared" si="26"/>
        <v/>
      </c>
      <c r="CO21" s="11" t="str">
        <f t="shared" si="27"/>
        <v/>
      </c>
      <c r="CP21" s="3" t="s">
        <v>22</v>
      </c>
      <c r="CQ21" s="11">
        <f t="shared" si="78"/>
        <v>-4.8344405464539192E-18</v>
      </c>
      <c r="CR21" s="11">
        <f t="shared" si="91"/>
        <v>2.7755575615628914E-17</v>
      </c>
      <c r="CS21" s="11">
        <f t="shared" si="92"/>
        <v>0</v>
      </c>
      <c r="CT21" s="11">
        <f t="shared" si="93"/>
        <v>0</v>
      </c>
      <c r="CU21" s="11" t="str">
        <f t="shared" si="94"/>
        <v/>
      </c>
      <c r="CV21" s="11" t="str">
        <f t="shared" si="95"/>
        <v/>
      </c>
      <c r="CW21" s="11" t="str">
        <f t="shared" si="96"/>
        <v/>
      </c>
      <c r="CX21" s="11" t="str">
        <f t="shared" si="97"/>
        <v/>
      </c>
      <c r="CY21" s="11" t="str">
        <f t="shared" si="98"/>
        <v/>
      </c>
      <c r="CZ21" s="11" t="str">
        <f t="shared" si="99"/>
        <v/>
      </c>
      <c r="DA21" s="11" t="str">
        <f t="shared" si="100"/>
        <v/>
      </c>
      <c r="DB21" s="11" t="str">
        <f t="shared" si="101"/>
        <v/>
      </c>
      <c r="DC21" s="3" t="s">
        <v>22</v>
      </c>
      <c r="DD21" s="11">
        <f t="shared" si="79"/>
        <v>3.7508588688339728E-6</v>
      </c>
      <c r="DE21" s="11">
        <f t="shared" si="80"/>
        <v>0.20539633343379893</v>
      </c>
      <c r="DF21" s="11">
        <f t="shared" si="81"/>
        <v>0.77106268512370646</v>
      </c>
      <c r="DG21" s="11">
        <f t="shared" si="82"/>
        <v>0.97763760784839782</v>
      </c>
      <c r="DH21" s="11" t="str">
        <f t="shared" si="83"/>
        <v/>
      </c>
      <c r="DI21" s="11" t="str">
        <f t="shared" si="84"/>
        <v/>
      </c>
      <c r="DJ21" s="11" t="str">
        <f t="shared" si="85"/>
        <v/>
      </c>
      <c r="DK21" s="11" t="str">
        <f t="shared" si="86"/>
        <v/>
      </c>
      <c r="DL21" s="11" t="str">
        <f t="shared" si="87"/>
        <v/>
      </c>
      <c r="DM21" s="11" t="str">
        <f t="shared" si="88"/>
        <v/>
      </c>
      <c r="DN21" s="11" t="str">
        <f t="shared" si="89"/>
        <v/>
      </c>
      <c r="DO21" s="11" t="str">
        <f t="shared" si="90"/>
        <v/>
      </c>
    </row>
    <row r="22" spans="1:119" x14ac:dyDescent="0.25">
      <c r="A22" s="2" t="str">
        <f>'Gene Table'!D21</f>
        <v>SLIT2</v>
      </c>
      <c r="B22" s="110"/>
      <c r="C22" s="3" t="s">
        <v>23</v>
      </c>
      <c r="D22" s="2">
        <f>IF(SUM('Raw Data'!D$3:D$98)&gt;10,IF(AND(ISNUMBER('Raw Data'!D21),'Raw Data'!D21&lt;40,'Raw Data'!D21&gt;0),'Raw Data'!D21,40),"")</f>
        <v>22.512561999999999</v>
      </c>
      <c r="E22" s="2">
        <f>IF(SUM('Raw Data'!E$3:E$98)&gt;10,IF(AND(ISNUMBER('Raw Data'!E21),'Raw Data'!E21&lt;40,'Raw Data'!E21&gt;0),'Raw Data'!E21,40),"")</f>
        <v>22.615406</v>
      </c>
      <c r="F22" s="2">
        <f>IF(SUM('Raw Data'!F$3:F$98)&gt;10,IF(AND(ISNUMBER('Raw Data'!F21),'Raw Data'!F21&lt;40,'Raw Data'!F21&gt;0),'Raw Data'!F21,40),"")</f>
        <v>23.523078999999999</v>
      </c>
      <c r="G22" s="2">
        <f>IF(SUM('Raw Data'!G$3:G$98)&gt;10,IF(AND(ISNUMBER('Raw Data'!G21),'Raw Data'!G21&lt;40,'Raw Data'!G21&gt;0),'Raw Data'!G21,40),"")</f>
        <v>22.51</v>
      </c>
      <c r="H22" s="2" t="str">
        <f>IF(SUM('Raw Data'!H$3:H$98)&gt;10,IF(AND(ISNUMBER('Raw Data'!H21),'Raw Data'!H21&lt;40,'Raw Data'!H21&gt;0),'Raw Data'!H21,40),"")</f>
        <v/>
      </c>
      <c r="I22" s="2" t="str">
        <f>IF(SUM('Raw Data'!I$3:I$98)&gt;10,IF(AND(ISNUMBER('Raw Data'!I21),'Raw Data'!I21&lt;40,'Raw Data'!I21&gt;0),'Raw Data'!I21,40),"")</f>
        <v/>
      </c>
      <c r="J22" s="2" t="str">
        <f>IF(SUM('Raw Data'!J$3:J$98)&gt;10,IF(AND(ISNUMBER('Raw Data'!J21),'Raw Data'!J21&lt;40,'Raw Data'!J21&gt;0),'Raw Data'!J21,40),"")</f>
        <v/>
      </c>
      <c r="K22" s="2" t="str">
        <f>IF(SUM('Raw Data'!K$3:K$98)&gt;10,IF(AND(ISNUMBER('Raw Data'!K21),'Raw Data'!K21&lt;40,'Raw Data'!K21&gt;0),'Raw Data'!K21,40),"")</f>
        <v/>
      </c>
      <c r="L22" s="2" t="str">
        <f>IF(SUM('Raw Data'!L$3:L$98)&gt;10,IF(AND(ISNUMBER('Raw Data'!L21),'Raw Data'!L21&lt;40,'Raw Data'!L21&gt;0),'Raw Data'!L21,40),"")</f>
        <v/>
      </c>
      <c r="M22" s="2" t="str">
        <f>IF(SUM('Raw Data'!M$3:M$98)&gt;10,IF(AND(ISNUMBER('Raw Data'!M21),'Raw Data'!M21&lt;40,'Raw Data'!M21&gt;0),'Raw Data'!M21,40),"")</f>
        <v/>
      </c>
      <c r="N22" s="2" t="str">
        <f>IF(SUM('Raw Data'!N$3:N$98)&gt;10,IF(AND(ISNUMBER('Raw Data'!N21),'Raw Data'!N21&lt;40,'Raw Data'!N21&gt;0),'Raw Data'!N21,40),"")</f>
        <v/>
      </c>
      <c r="O22" s="2" t="str">
        <f>IF(SUM('Raw Data'!O$3:O$98)&gt;10,IF(AND(ISNUMBER('Raw Data'!O21),'Raw Data'!O21&lt;40,'Raw Data'!O21&gt;0),'Raw Data'!O21,40),"")</f>
        <v/>
      </c>
      <c r="P22" s="3" t="s">
        <v>23</v>
      </c>
      <c r="Q22" s="2">
        <f t="shared" si="30"/>
        <v>4.6885280000000016</v>
      </c>
      <c r="R22" s="2">
        <f t="shared" si="31"/>
        <v>4.5579590000000003</v>
      </c>
      <c r="S22" s="2">
        <f t="shared" si="32"/>
        <v>3.7178010000000015</v>
      </c>
      <c r="T22" s="2">
        <f t="shared" si="33"/>
        <v>4.1313040000000001</v>
      </c>
      <c r="U22" s="2" t="str">
        <f t="shared" si="34"/>
        <v/>
      </c>
      <c r="V22" s="2" t="str">
        <f t="shared" si="35"/>
        <v/>
      </c>
      <c r="W22" s="2" t="str">
        <f t="shared" si="36"/>
        <v/>
      </c>
      <c r="X22" s="2" t="str">
        <f t="shared" si="37"/>
        <v/>
      </c>
      <c r="Y22" s="2" t="str">
        <f t="shared" si="38"/>
        <v/>
      </c>
      <c r="Z22" s="2" t="str">
        <f t="shared" si="39"/>
        <v/>
      </c>
      <c r="AA22" s="2" t="str">
        <f t="shared" si="40"/>
        <v/>
      </c>
      <c r="AB22" s="2" t="str">
        <f t="shared" si="41"/>
        <v/>
      </c>
      <c r="AC22" s="3" t="s">
        <v>23</v>
      </c>
      <c r="AD22" s="2">
        <f t="shared" si="42"/>
        <v>0.84702300000000008</v>
      </c>
      <c r="AE22" s="2">
        <f t="shared" si="43"/>
        <v>0.66490699999999947</v>
      </c>
      <c r="AF22" s="2">
        <f t="shared" si="44"/>
        <v>-0.10438899999999762</v>
      </c>
      <c r="AG22" s="2">
        <f t="shared" si="45"/>
        <v>1.1915899999999979</v>
      </c>
      <c r="AH22" s="2" t="str">
        <f t="shared" si="46"/>
        <v/>
      </c>
      <c r="AI22" s="2" t="str">
        <f t="shared" si="47"/>
        <v/>
      </c>
      <c r="AJ22" s="2" t="str">
        <f t="shared" si="48"/>
        <v/>
      </c>
      <c r="AK22" s="2" t="str">
        <f t="shared" si="49"/>
        <v/>
      </c>
      <c r="AL22" s="2" t="str">
        <f t="shared" si="50"/>
        <v/>
      </c>
      <c r="AM22" s="2" t="str">
        <f t="shared" si="51"/>
        <v/>
      </c>
      <c r="AN22" s="2" t="str">
        <f t="shared" si="52"/>
        <v/>
      </c>
      <c r="AO22" s="2" t="str">
        <f t="shared" si="53"/>
        <v/>
      </c>
      <c r="AP22" s="3" t="s">
        <v>23</v>
      </c>
      <c r="AQ22" s="2">
        <f t="shared" si="54"/>
        <v>4.3755030000000019</v>
      </c>
      <c r="AR22" s="2">
        <f t="shared" si="55"/>
        <v>4.2734239999999986</v>
      </c>
      <c r="AS22" s="2">
        <f t="shared" si="56"/>
        <v>3.1719310000000007</v>
      </c>
      <c r="AT22" s="2">
        <f t="shared" si="57"/>
        <v>3.8378339999999973</v>
      </c>
      <c r="AU22" s="2" t="str">
        <f t="shared" si="58"/>
        <v/>
      </c>
      <c r="AV22" s="2" t="str">
        <f t="shared" si="59"/>
        <v/>
      </c>
      <c r="AW22" s="2" t="str">
        <f t="shared" si="60"/>
        <v/>
      </c>
      <c r="AX22" s="2" t="str">
        <f t="shared" si="61"/>
        <v/>
      </c>
      <c r="AY22" s="2" t="str">
        <f t="shared" si="62"/>
        <v/>
      </c>
      <c r="AZ22" s="2" t="str">
        <f t="shared" si="63"/>
        <v/>
      </c>
      <c r="BA22" s="2" t="str">
        <f t="shared" si="64"/>
        <v/>
      </c>
      <c r="BB22" s="2" t="str">
        <f t="shared" si="65"/>
        <v/>
      </c>
      <c r="BC22" s="3" t="s">
        <v>23</v>
      </c>
      <c r="BD22" s="2">
        <f t="shared" si="66"/>
        <v>3.8780413590566956E-2</v>
      </c>
      <c r="BE22" s="2">
        <f t="shared" si="67"/>
        <v>4.2453902873937237E-2</v>
      </c>
      <c r="BF22" s="2">
        <f t="shared" si="68"/>
        <v>7.6002938039165857E-2</v>
      </c>
      <c r="BG22" s="2">
        <f t="shared" si="69"/>
        <v>5.7062865257713695E-2</v>
      </c>
      <c r="BH22" s="2" t="str">
        <f t="shared" si="70"/>
        <v/>
      </c>
      <c r="BI22" s="2" t="str">
        <f t="shared" si="71"/>
        <v/>
      </c>
      <c r="BJ22" s="2" t="str">
        <f t="shared" si="72"/>
        <v/>
      </c>
      <c r="BK22" s="2" t="str">
        <f t="shared" si="73"/>
        <v/>
      </c>
      <c r="BL22" s="2" t="str">
        <f t="shared" si="74"/>
        <v/>
      </c>
      <c r="BM22" s="2" t="str">
        <f t="shared" si="75"/>
        <v/>
      </c>
      <c r="BN22" s="2" t="str">
        <f t="shared" si="76"/>
        <v/>
      </c>
      <c r="BO22" s="2" t="str">
        <f t="shared" si="77"/>
        <v/>
      </c>
      <c r="BP22" s="3" t="s">
        <v>23</v>
      </c>
      <c r="BQ22" s="11">
        <f t="shared" si="4"/>
        <v>0.94987899862940584</v>
      </c>
      <c r="BR22" s="11">
        <f t="shared" si="5"/>
        <v>0.94599779398181161</v>
      </c>
      <c r="BS22" s="11">
        <f t="shared" si="6"/>
        <v>0.87991658378133875</v>
      </c>
      <c r="BT22" s="11">
        <f t="shared" si="7"/>
        <v>0.4643152287401433</v>
      </c>
      <c r="BU22" s="11" t="str">
        <f t="shared" si="8"/>
        <v/>
      </c>
      <c r="BV22" s="11" t="str">
        <f t="shared" si="9"/>
        <v/>
      </c>
      <c r="BW22" s="11" t="str">
        <f t="shared" si="10"/>
        <v/>
      </c>
      <c r="BX22" s="11" t="str">
        <f t="shared" si="11"/>
        <v/>
      </c>
      <c r="BY22" s="11" t="str">
        <f t="shared" si="12"/>
        <v/>
      </c>
      <c r="BZ22" s="11" t="str">
        <f t="shared" si="13"/>
        <v/>
      </c>
      <c r="CA22" s="11" t="str">
        <f t="shared" si="14"/>
        <v/>
      </c>
      <c r="CB22" s="11" t="str">
        <f t="shared" si="15"/>
        <v/>
      </c>
      <c r="CC22" s="3" t="s">
        <v>23</v>
      </c>
      <c r="CD22" s="11">
        <f t="shared" si="16"/>
        <v>5.012100137059422E-2</v>
      </c>
      <c r="CE22" s="11">
        <f t="shared" si="17"/>
        <v>5.4002206018188337E-2</v>
      </c>
      <c r="CF22" s="11">
        <f t="shared" si="18"/>
        <v>0.12008341621866123</v>
      </c>
      <c r="CG22" s="11">
        <f t="shared" si="19"/>
        <v>7.4167579903536951E-2</v>
      </c>
      <c r="CH22" s="11" t="str">
        <f t="shared" si="20"/>
        <v/>
      </c>
      <c r="CI22" s="11" t="str">
        <f t="shared" si="21"/>
        <v/>
      </c>
      <c r="CJ22" s="11" t="str">
        <f t="shared" si="22"/>
        <v/>
      </c>
      <c r="CK22" s="11" t="str">
        <f t="shared" si="23"/>
        <v/>
      </c>
      <c r="CL22" s="11" t="str">
        <f t="shared" si="24"/>
        <v/>
      </c>
      <c r="CM22" s="11" t="str">
        <f t="shared" si="25"/>
        <v/>
      </c>
      <c r="CN22" s="11" t="str">
        <f t="shared" si="26"/>
        <v/>
      </c>
      <c r="CO22" s="11" t="str">
        <f t="shared" si="27"/>
        <v/>
      </c>
      <c r="CP22" s="3" t="s">
        <v>23</v>
      </c>
      <c r="CQ22" s="11">
        <f t="shared" si="78"/>
        <v>0</v>
      </c>
      <c r="CR22" s="11">
        <f t="shared" si="91"/>
        <v>0</v>
      </c>
      <c r="CS22" s="11">
        <f t="shared" si="92"/>
        <v>0</v>
      </c>
      <c r="CT22" s="11">
        <f t="shared" si="93"/>
        <v>0.46151719135631974</v>
      </c>
      <c r="CU22" s="11" t="str">
        <f t="shared" si="94"/>
        <v/>
      </c>
      <c r="CV22" s="11" t="str">
        <f t="shared" si="95"/>
        <v/>
      </c>
      <c r="CW22" s="11" t="str">
        <f t="shared" si="96"/>
        <v/>
      </c>
      <c r="CX22" s="11" t="str">
        <f t="shared" si="97"/>
        <v/>
      </c>
      <c r="CY22" s="11" t="str">
        <f t="shared" si="98"/>
        <v/>
      </c>
      <c r="CZ22" s="11" t="str">
        <f t="shared" si="99"/>
        <v/>
      </c>
      <c r="DA22" s="11" t="str">
        <f t="shared" si="100"/>
        <v/>
      </c>
      <c r="DB22" s="11" t="str">
        <f t="shared" si="101"/>
        <v/>
      </c>
      <c r="DC22" s="3" t="s">
        <v>23</v>
      </c>
      <c r="DD22" s="11">
        <f t="shared" si="79"/>
        <v>0.94987899862940584</v>
      </c>
      <c r="DE22" s="11">
        <f t="shared" si="80"/>
        <v>0.94599779398181161</v>
      </c>
      <c r="DF22" s="11">
        <f t="shared" si="81"/>
        <v>0.87991658378133875</v>
      </c>
      <c r="DG22" s="11">
        <f t="shared" si="82"/>
        <v>0.92583242009646305</v>
      </c>
      <c r="DH22" s="11" t="str">
        <f t="shared" si="83"/>
        <v/>
      </c>
      <c r="DI22" s="11" t="str">
        <f t="shared" si="84"/>
        <v/>
      </c>
      <c r="DJ22" s="11" t="str">
        <f t="shared" si="85"/>
        <v/>
      </c>
      <c r="DK22" s="11" t="str">
        <f t="shared" si="86"/>
        <v/>
      </c>
      <c r="DL22" s="11" t="str">
        <f t="shared" si="87"/>
        <v/>
      </c>
      <c r="DM22" s="11" t="str">
        <f t="shared" si="88"/>
        <v/>
      </c>
      <c r="DN22" s="11" t="str">
        <f t="shared" si="89"/>
        <v/>
      </c>
      <c r="DO22" s="11" t="str">
        <f t="shared" si="90"/>
        <v/>
      </c>
    </row>
    <row r="23" spans="1:119" x14ac:dyDescent="0.25">
      <c r="A23" s="2" t="str">
        <f>'Gene Table'!D22</f>
        <v>THBS1</v>
      </c>
      <c r="B23" s="110"/>
      <c r="C23" s="3" t="s">
        <v>24</v>
      </c>
      <c r="D23" s="2">
        <f>IF(SUM('Raw Data'!D$3:D$98)&gt;10,IF(AND(ISNUMBER('Raw Data'!D22),'Raw Data'!D22&lt;40,'Raw Data'!D22&gt;0),'Raw Data'!D22,40),"")</f>
        <v>22.513480999999999</v>
      </c>
      <c r="E23" s="2">
        <f>IF(SUM('Raw Data'!E$3:E$98)&gt;10,IF(AND(ISNUMBER('Raw Data'!E22),'Raw Data'!E22&lt;40,'Raw Data'!E22&gt;0),'Raw Data'!E22,40),"")</f>
        <v>22.659012000000001</v>
      </c>
      <c r="F23" s="2">
        <f>IF(SUM('Raw Data'!F$3:F$98)&gt;10,IF(AND(ISNUMBER('Raw Data'!F22),'Raw Data'!F22&lt;40,'Raw Data'!F22&gt;0),'Raw Data'!F22,40),"")</f>
        <v>22.962997000000001</v>
      </c>
      <c r="G23" s="2">
        <f>IF(SUM('Raw Data'!G$3:G$98)&gt;10,IF(AND(ISNUMBER('Raw Data'!G22),'Raw Data'!G22&lt;40,'Raw Data'!G22&gt;0),'Raw Data'!G22,40),"")</f>
        <v>23.741872999999998</v>
      </c>
      <c r="H23" s="2" t="str">
        <f>IF(SUM('Raw Data'!H$3:H$98)&gt;10,IF(AND(ISNUMBER('Raw Data'!H22),'Raw Data'!H22&lt;40,'Raw Data'!H22&gt;0),'Raw Data'!H22,40),"")</f>
        <v/>
      </c>
      <c r="I23" s="2" t="str">
        <f>IF(SUM('Raw Data'!I$3:I$98)&gt;10,IF(AND(ISNUMBER('Raw Data'!I22),'Raw Data'!I22&lt;40,'Raw Data'!I22&gt;0),'Raw Data'!I22,40),"")</f>
        <v/>
      </c>
      <c r="J23" s="2" t="str">
        <f>IF(SUM('Raw Data'!J$3:J$98)&gt;10,IF(AND(ISNUMBER('Raw Data'!J22),'Raw Data'!J22&lt;40,'Raw Data'!J22&gt;0),'Raw Data'!J22,40),"")</f>
        <v/>
      </c>
      <c r="K23" s="2" t="str">
        <f>IF(SUM('Raw Data'!K$3:K$98)&gt;10,IF(AND(ISNUMBER('Raw Data'!K22),'Raw Data'!K22&lt;40,'Raw Data'!K22&gt;0),'Raw Data'!K22,40),"")</f>
        <v/>
      </c>
      <c r="L23" s="2" t="str">
        <f>IF(SUM('Raw Data'!L$3:L$98)&gt;10,IF(AND(ISNUMBER('Raw Data'!L22),'Raw Data'!L22&lt;40,'Raw Data'!L22&gt;0),'Raw Data'!L22,40),"")</f>
        <v/>
      </c>
      <c r="M23" s="2" t="str">
        <f>IF(SUM('Raw Data'!M$3:M$98)&gt;10,IF(AND(ISNUMBER('Raw Data'!M22),'Raw Data'!M22&lt;40,'Raw Data'!M22&gt;0),'Raw Data'!M22,40),"")</f>
        <v/>
      </c>
      <c r="N23" s="2" t="str">
        <f>IF(SUM('Raw Data'!N$3:N$98)&gt;10,IF(AND(ISNUMBER('Raw Data'!N22),'Raw Data'!N22&lt;40,'Raw Data'!N22&gt;0),'Raw Data'!N22,40),"")</f>
        <v/>
      </c>
      <c r="O23" s="2" t="str">
        <f>IF(SUM('Raw Data'!O$3:O$98)&gt;10,IF(AND(ISNUMBER('Raw Data'!O22),'Raw Data'!O22&lt;40,'Raw Data'!O22&gt;0),'Raw Data'!O22,40),"")</f>
        <v/>
      </c>
      <c r="P23" s="3" t="s">
        <v>24</v>
      </c>
      <c r="Q23" s="2">
        <f t="shared" si="30"/>
        <v>8.478783</v>
      </c>
      <c r="R23" s="2">
        <f t="shared" si="31"/>
        <v>6.6828499999999984</v>
      </c>
      <c r="S23" s="2">
        <f t="shared" si="32"/>
        <v>6.8558629999999994</v>
      </c>
      <c r="T23" s="2">
        <f t="shared" si="33"/>
        <v>5.4479750000000031</v>
      </c>
      <c r="U23" s="2" t="str">
        <f t="shared" si="34"/>
        <v/>
      </c>
      <c r="V23" s="2" t="str">
        <f t="shared" si="35"/>
        <v/>
      </c>
      <c r="W23" s="2" t="str">
        <f t="shared" si="36"/>
        <v/>
      </c>
      <c r="X23" s="2" t="str">
        <f t="shared" si="37"/>
        <v/>
      </c>
      <c r="Y23" s="2" t="str">
        <f t="shared" si="38"/>
        <v/>
      </c>
      <c r="Z23" s="2" t="str">
        <f t="shared" si="39"/>
        <v/>
      </c>
      <c r="AA23" s="2" t="str">
        <f t="shared" si="40"/>
        <v/>
      </c>
      <c r="AB23" s="2" t="str">
        <f t="shared" si="41"/>
        <v/>
      </c>
      <c r="AC23" s="3" t="s">
        <v>24</v>
      </c>
      <c r="AD23" s="2">
        <f t="shared" si="42"/>
        <v>2.9615120000000026</v>
      </c>
      <c r="AE23" s="2">
        <f t="shared" si="43"/>
        <v>1.512046999999999</v>
      </c>
      <c r="AF23" s="2">
        <f t="shared" si="44"/>
        <v>0.2442569999999975</v>
      </c>
      <c r="AG23" s="2">
        <f t="shared" si="45"/>
        <v>-0.49963799999999736</v>
      </c>
      <c r="AH23" s="2" t="str">
        <f t="shared" si="46"/>
        <v/>
      </c>
      <c r="AI23" s="2" t="str">
        <f t="shared" si="47"/>
        <v/>
      </c>
      <c r="AJ23" s="2" t="str">
        <f t="shared" si="48"/>
        <v/>
      </c>
      <c r="AK23" s="2" t="str">
        <f t="shared" si="49"/>
        <v/>
      </c>
      <c r="AL23" s="2" t="str">
        <f t="shared" si="50"/>
        <v/>
      </c>
      <c r="AM23" s="2" t="str">
        <f t="shared" si="51"/>
        <v/>
      </c>
      <c r="AN23" s="2" t="str">
        <f t="shared" si="52"/>
        <v/>
      </c>
      <c r="AO23" s="2" t="str">
        <f t="shared" si="53"/>
        <v/>
      </c>
      <c r="AP23" s="3" t="s">
        <v>24</v>
      </c>
      <c r="AQ23" s="2">
        <f t="shared" si="54"/>
        <v>2.9420300000000026</v>
      </c>
      <c r="AR23" s="2">
        <f t="shared" si="55"/>
        <v>2.6731949999999998</v>
      </c>
      <c r="AS23" s="2">
        <f t="shared" si="56"/>
        <v>3.7125759999999985</v>
      </c>
      <c r="AT23" s="2">
        <f t="shared" si="57"/>
        <v>4.1944620000000015</v>
      </c>
      <c r="AU23" s="2" t="str">
        <f t="shared" si="58"/>
        <v/>
      </c>
      <c r="AV23" s="2" t="str">
        <f t="shared" si="59"/>
        <v/>
      </c>
      <c r="AW23" s="2" t="str">
        <f t="shared" si="60"/>
        <v/>
      </c>
      <c r="AX23" s="2" t="str">
        <f t="shared" si="61"/>
        <v/>
      </c>
      <c r="AY23" s="2" t="str">
        <f t="shared" si="62"/>
        <v/>
      </c>
      <c r="AZ23" s="2" t="str">
        <f t="shared" si="63"/>
        <v/>
      </c>
      <c r="BA23" s="2" t="str">
        <f t="shared" si="64"/>
        <v/>
      </c>
      <c r="BB23" s="2" t="str">
        <f t="shared" si="65"/>
        <v/>
      </c>
      <c r="BC23" s="3" t="s">
        <v>24</v>
      </c>
      <c r="BD23" s="2">
        <f t="shared" si="66"/>
        <v>2.8030573941705992E-3</v>
      </c>
      <c r="BE23" s="2">
        <f t="shared" si="67"/>
        <v>9.7333355016377982E-3</v>
      </c>
      <c r="BF23" s="2">
        <f t="shared" si="68"/>
        <v>8.6333548319961796E-3</v>
      </c>
      <c r="BG23" s="2">
        <f t="shared" si="69"/>
        <v>2.2908471301199187E-2</v>
      </c>
      <c r="BH23" s="2" t="str">
        <f t="shared" si="70"/>
        <v/>
      </c>
      <c r="BI23" s="2" t="str">
        <f t="shared" si="71"/>
        <v/>
      </c>
      <c r="BJ23" s="2" t="str">
        <f t="shared" si="72"/>
        <v/>
      </c>
      <c r="BK23" s="2" t="str">
        <f t="shared" si="73"/>
        <v/>
      </c>
      <c r="BL23" s="2" t="str">
        <f t="shared" si="74"/>
        <v/>
      </c>
      <c r="BM23" s="2" t="str">
        <f t="shared" si="75"/>
        <v/>
      </c>
      <c r="BN23" s="2" t="str">
        <f t="shared" si="76"/>
        <v/>
      </c>
      <c r="BO23" s="2" t="str">
        <f t="shared" si="77"/>
        <v/>
      </c>
      <c r="BP23" s="3" t="s">
        <v>24</v>
      </c>
      <c r="BQ23" s="11">
        <f t="shared" si="4"/>
        <v>0.12874047797125471</v>
      </c>
      <c r="BR23" s="11">
        <f t="shared" si="5"/>
        <v>0.35405957081071188</v>
      </c>
      <c r="BS23" s="11">
        <f t="shared" si="6"/>
        <v>0.92305702753672192</v>
      </c>
      <c r="BT23" s="11">
        <f t="shared" si="7"/>
        <v>0.94410076373047669</v>
      </c>
      <c r="BU23" s="11" t="str">
        <f t="shared" si="8"/>
        <v/>
      </c>
      <c r="BV23" s="11" t="str">
        <f t="shared" si="9"/>
        <v/>
      </c>
      <c r="BW23" s="11" t="str">
        <f t="shared" si="10"/>
        <v/>
      </c>
      <c r="BX23" s="11" t="str">
        <f t="shared" si="11"/>
        <v/>
      </c>
      <c r="BY23" s="11" t="str">
        <f t="shared" si="12"/>
        <v/>
      </c>
      <c r="BZ23" s="11" t="str">
        <f t="shared" si="13"/>
        <v/>
      </c>
      <c r="CA23" s="11" t="str">
        <f t="shared" si="14"/>
        <v/>
      </c>
      <c r="CB23" s="11" t="str">
        <f t="shared" si="15"/>
        <v/>
      </c>
      <c r="CC23" s="3" t="s">
        <v>24</v>
      </c>
      <c r="CD23" s="11">
        <f t="shared" si="16"/>
        <v>0.13049076691828407</v>
      </c>
      <c r="CE23" s="11">
        <f t="shared" si="17"/>
        <v>0.158320065607126</v>
      </c>
      <c r="CF23" s="11">
        <f t="shared" si="18"/>
        <v>7.6942972463278095E-2</v>
      </c>
      <c r="CG23" s="11">
        <f t="shared" si="19"/>
        <v>5.5899236269523291E-2</v>
      </c>
      <c r="CH23" s="11" t="str">
        <f t="shared" si="20"/>
        <v/>
      </c>
      <c r="CI23" s="11" t="str">
        <f t="shared" si="21"/>
        <v/>
      </c>
      <c r="CJ23" s="11" t="str">
        <f t="shared" si="22"/>
        <v/>
      </c>
      <c r="CK23" s="11" t="str">
        <f t="shared" si="23"/>
        <v/>
      </c>
      <c r="CL23" s="11" t="str">
        <f t="shared" si="24"/>
        <v/>
      </c>
      <c r="CM23" s="11" t="str">
        <f t="shared" si="25"/>
        <v/>
      </c>
      <c r="CN23" s="11" t="str">
        <f t="shared" si="26"/>
        <v/>
      </c>
      <c r="CO23" s="11" t="str">
        <f t="shared" si="27"/>
        <v/>
      </c>
      <c r="CP23" s="3" t="s">
        <v>24</v>
      </c>
      <c r="CQ23" s="11">
        <f t="shared" si="78"/>
        <v>0.74076875511046114</v>
      </c>
      <c r="CR23" s="11">
        <f t="shared" si="91"/>
        <v>0.48762036358216215</v>
      </c>
      <c r="CS23" s="11">
        <f t="shared" si="92"/>
        <v>0</v>
      </c>
      <c r="CT23" s="11">
        <f t="shared" si="93"/>
        <v>0</v>
      </c>
      <c r="CU23" s="11" t="str">
        <f t="shared" si="94"/>
        <v/>
      </c>
      <c r="CV23" s="11" t="str">
        <f t="shared" si="95"/>
        <v/>
      </c>
      <c r="CW23" s="11" t="str">
        <f t="shared" si="96"/>
        <v/>
      </c>
      <c r="CX23" s="11" t="str">
        <f t="shared" si="97"/>
        <v/>
      </c>
      <c r="CY23" s="11" t="str">
        <f t="shared" si="98"/>
        <v/>
      </c>
      <c r="CZ23" s="11" t="str">
        <f t="shared" si="99"/>
        <v/>
      </c>
      <c r="DA23" s="11" t="str">
        <f t="shared" si="100"/>
        <v/>
      </c>
      <c r="DB23" s="11" t="str">
        <f t="shared" si="101"/>
        <v/>
      </c>
      <c r="DC23" s="3" t="s">
        <v>24</v>
      </c>
      <c r="DD23" s="11">
        <f t="shared" si="79"/>
        <v>0.86950923308171579</v>
      </c>
      <c r="DE23" s="11">
        <f t="shared" si="80"/>
        <v>0.84167993439287403</v>
      </c>
      <c r="DF23" s="11">
        <f t="shared" si="81"/>
        <v>0.92305702753672192</v>
      </c>
      <c r="DG23" s="11">
        <f t="shared" si="82"/>
        <v>0.94410076373047669</v>
      </c>
      <c r="DH23" s="11" t="str">
        <f t="shared" si="83"/>
        <v/>
      </c>
      <c r="DI23" s="11" t="str">
        <f t="shared" si="84"/>
        <v/>
      </c>
      <c r="DJ23" s="11" t="str">
        <f t="shared" si="85"/>
        <v/>
      </c>
      <c r="DK23" s="11" t="str">
        <f t="shared" si="86"/>
        <v/>
      </c>
      <c r="DL23" s="11" t="str">
        <f t="shared" si="87"/>
        <v/>
      </c>
      <c r="DM23" s="11" t="str">
        <f t="shared" si="88"/>
        <v/>
      </c>
      <c r="DN23" s="11" t="str">
        <f t="shared" si="89"/>
        <v/>
      </c>
      <c r="DO23" s="11" t="str">
        <f t="shared" si="90"/>
        <v/>
      </c>
    </row>
    <row r="24" spans="1:119" x14ac:dyDescent="0.25">
      <c r="A24" s="2" t="str">
        <f>'Gene Table'!D23</f>
        <v>TNFRSF10C</v>
      </c>
      <c r="B24" s="110"/>
      <c r="C24" s="3" t="s">
        <v>25</v>
      </c>
      <c r="D24" s="2">
        <f>IF(SUM('Raw Data'!D$3:D$98)&gt;10,IF(AND(ISNUMBER('Raw Data'!D23),'Raw Data'!D23&lt;40,'Raw Data'!D23&gt;0),'Raw Data'!D23,40),"")</f>
        <v>22.78049</v>
      </c>
      <c r="E24" s="2">
        <f>IF(SUM('Raw Data'!E$3:E$98)&gt;10,IF(AND(ISNUMBER('Raw Data'!E23),'Raw Data'!E23&lt;40,'Raw Data'!E23&gt;0),'Raw Data'!E23,40),"")</f>
        <v>22.877185999999998</v>
      </c>
      <c r="F24" s="2">
        <f>IF(SUM('Raw Data'!F$3:F$98)&gt;10,IF(AND(ISNUMBER('Raw Data'!F23),'Raw Data'!F23&lt;40,'Raw Data'!F23&gt;0),'Raw Data'!F23,40),"")</f>
        <v>22.912952000000001</v>
      </c>
      <c r="G24" s="2">
        <f>IF(SUM('Raw Data'!G$3:G$98)&gt;10,IF(AND(ISNUMBER('Raw Data'!G23),'Raw Data'!G23&lt;40,'Raw Data'!G23&gt;0),'Raw Data'!G23,40),"")</f>
        <v>22.968184999999998</v>
      </c>
      <c r="H24" s="2" t="str">
        <f>IF(SUM('Raw Data'!H$3:H$98)&gt;10,IF(AND(ISNUMBER('Raw Data'!H23),'Raw Data'!H23&lt;40,'Raw Data'!H23&gt;0),'Raw Data'!H23,40),"")</f>
        <v/>
      </c>
      <c r="I24" s="2" t="str">
        <f>IF(SUM('Raw Data'!I$3:I$98)&gt;10,IF(AND(ISNUMBER('Raw Data'!I23),'Raw Data'!I23&lt;40,'Raw Data'!I23&gt;0),'Raw Data'!I23,40),"")</f>
        <v/>
      </c>
      <c r="J24" s="2" t="str">
        <f>IF(SUM('Raw Data'!J$3:J$98)&gt;10,IF(AND(ISNUMBER('Raw Data'!J23),'Raw Data'!J23&lt;40,'Raw Data'!J23&gt;0),'Raw Data'!J23,40),"")</f>
        <v/>
      </c>
      <c r="K24" s="2" t="str">
        <f>IF(SUM('Raw Data'!K$3:K$98)&gt;10,IF(AND(ISNUMBER('Raw Data'!K23),'Raw Data'!K23&lt;40,'Raw Data'!K23&gt;0),'Raw Data'!K23,40),"")</f>
        <v/>
      </c>
      <c r="L24" s="2" t="str">
        <f>IF(SUM('Raw Data'!L$3:L$98)&gt;10,IF(AND(ISNUMBER('Raw Data'!L23),'Raw Data'!L23&lt;40,'Raw Data'!L23&gt;0),'Raw Data'!L23,40),"")</f>
        <v/>
      </c>
      <c r="M24" s="2" t="str">
        <f>IF(SUM('Raw Data'!M$3:M$98)&gt;10,IF(AND(ISNUMBER('Raw Data'!M23),'Raw Data'!M23&lt;40,'Raw Data'!M23&gt;0),'Raw Data'!M23,40),"")</f>
        <v/>
      </c>
      <c r="N24" s="2" t="str">
        <f>IF(SUM('Raw Data'!N$3:N$98)&gt;10,IF(AND(ISNUMBER('Raw Data'!N23),'Raw Data'!N23&lt;40,'Raw Data'!N23&gt;0),'Raw Data'!N23,40),"")</f>
        <v/>
      </c>
      <c r="O24" s="2" t="str">
        <f>IF(SUM('Raw Data'!O$3:O$98)&gt;10,IF(AND(ISNUMBER('Raw Data'!O23),'Raw Data'!O23&lt;40,'Raw Data'!O23&gt;0),'Raw Data'!O23,40),"")</f>
        <v/>
      </c>
      <c r="P24" s="3" t="s">
        <v>25</v>
      </c>
      <c r="Q24" s="2">
        <f t="shared" si="30"/>
        <v>17.21951</v>
      </c>
      <c r="R24" s="2">
        <f t="shared" si="31"/>
        <v>8.0137639999999983</v>
      </c>
      <c r="S24" s="2">
        <f t="shared" si="32"/>
        <v>5.5687999999999995</v>
      </c>
      <c r="T24" s="2">
        <f t="shared" si="33"/>
        <v>5.3079270000000029</v>
      </c>
      <c r="U24" s="2" t="str">
        <f t="shared" si="34"/>
        <v/>
      </c>
      <c r="V24" s="2" t="str">
        <f t="shared" si="35"/>
        <v/>
      </c>
      <c r="W24" s="2" t="str">
        <f t="shared" si="36"/>
        <v/>
      </c>
      <c r="X24" s="2" t="str">
        <f t="shared" si="37"/>
        <v/>
      </c>
      <c r="Y24" s="2" t="str">
        <f t="shared" si="38"/>
        <v/>
      </c>
      <c r="Z24" s="2" t="str">
        <f t="shared" si="39"/>
        <v/>
      </c>
      <c r="AA24" s="2" t="str">
        <f t="shared" si="40"/>
        <v/>
      </c>
      <c r="AB24" s="2" t="str">
        <f t="shared" si="41"/>
        <v/>
      </c>
      <c r="AC24" s="3" t="s">
        <v>25</v>
      </c>
      <c r="AD24" s="2">
        <f t="shared" si="42"/>
        <v>12.161549999999998</v>
      </c>
      <c r="AE24" s="2">
        <f t="shared" si="43"/>
        <v>2.166641000000002</v>
      </c>
      <c r="AF24" s="2">
        <f t="shared" si="44"/>
        <v>0.28862799999999922</v>
      </c>
      <c r="AG24" s="2">
        <f t="shared" si="45"/>
        <v>-9.5439999999982206E-3</v>
      </c>
      <c r="AH24" s="2" t="str">
        <f t="shared" si="46"/>
        <v/>
      </c>
      <c r="AI24" s="2" t="str">
        <f t="shared" si="47"/>
        <v/>
      </c>
      <c r="AJ24" s="2" t="str">
        <f t="shared" si="48"/>
        <v/>
      </c>
      <c r="AK24" s="2" t="str">
        <f t="shared" si="49"/>
        <v/>
      </c>
      <c r="AL24" s="2" t="str">
        <f t="shared" si="50"/>
        <v/>
      </c>
      <c r="AM24" s="2" t="str">
        <f t="shared" si="51"/>
        <v/>
      </c>
      <c r="AN24" s="2" t="str">
        <f t="shared" si="52"/>
        <v/>
      </c>
      <c r="AO24" s="2" t="str">
        <f t="shared" si="53"/>
        <v/>
      </c>
      <c r="AP24" s="3" t="s">
        <v>25</v>
      </c>
      <c r="AQ24" s="2">
        <f t="shared" si="54"/>
        <v>0.16937300000000022</v>
      </c>
      <c r="AR24" s="2">
        <f t="shared" si="55"/>
        <v>0.39843700000000126</v>
      </c>
      <c r="AS24" s="2">
        <f t="shared" si="56"/>
        <v>1.9522939999999984</v>
      </c>
      <c r="AT24" s="2">
        <f t="shared" si="57"/>
        <v>4.5225970000000011</v>
      </c>
      <c r="AU24" s="2" t="str">
        <f t="shared" si="58"/>
        <v/>
      </c>
      <c r="AV24" s="2" t="str">
        <f t="shared" si="59"/>
        <v/>
      </c>
      <c r="AW24" s="2" t="str">
        <f t="shared" si="60"/>
        <v/>
      </c>
      <c r="AX24" s="2" t="str">
        <f t="shared" si="61"/>
        <v/>
      </c>
      <c r="AY24" s="2" t="str">
        <f t="shared" si="62"/>
        <v/>
      </c>
      <c r="AZ24" s="2" t="str">
        <f t="shared" si="63"/>
        <v/>
      </c>
      <c r="BA24" s="2" t="str">
        <f t="shared" si="64"/>
        <v/>
      </c>
      <c r="BB24" s="2" t="str">
        <f t="shared" si="65"/>
        <v/>
      </c>
      <c r="BC24" s="3" t="s">
        <v>25</v>
      </c>
      <c r="BD24" s="2">
        <f t="shared" si="66"/>
        <v>6.5525595928017393E-6</v>
      </c>
      <c r="BE24" s="2">
        <f t="shared" si="67"/>
        <v>3.8691597194507408E-3</v>
      </c>
      <c r="BF24" s="2">
        <f t="shared" si="68"/>
        <v>2.1068041256636187E-2</v>
      </c>
      <c r="BG24" s="2">
        <f t="shared" si="69"/>
        <v>2.5243801597887475E-2</v>
      </c>
      <c r="BH24" s="2" t="str">
        <f t="shared" si="70"/>
        <v/>
      </c>
      <c r="BI24" s="2" t="str">
        <f t="shared" si="71"/>
        <v/>
      </c>
      <c r="BJ24" s="2" t="str">
        <f t="shared" si="72"/>
        <v/>
      </c>
      <c r="BK24" s="2" t="str">
        <f t="shared" si="73"/>
        <v/>
      </c>
      <c r="BL24" s="2" t="str">
        <f t="shared" si="74"/>
        <v/>
      </c>
      <c r="BM24" s="2" t="str">
        <f t="shared" si="75"/>
        <v/>
      </c>
      <c r="BN24" s="2" t="str">
        <f t="shared" si="76"/>
        <v/>
      </c>
      <c r="BO24" s="2" t="str">
        <f t="shared" si="77"/>
        <v/>
      </c>
      <c r="BP24" s="3" t="s">
        <v>25</v>
      </c>
      <c r="BQ24" s="11">
        <f t="shared" si="4"/>
        <v>2.1827877206680388E-4</v>
      </c>
      <c r="BR24" s="11">
        <f t="shared" si="5"/>
        <v>0.22359376199300329</v>
      </c>
      <c r="BS24" s="11">
        <f t="shared" si="6"/>
        <v>0.73603372813489731</v>
      </c>
      <c r="BT24" s="11">
        <f t="shared" si="7"/>
        <v>0.95536591468829168</v>
      </c>
      <c r="BU24" s="11" t="str">
        <f t="shared" si="8"/>
        <v/>
      </c>
      <c r="BV24" s="11" t="str">
        <f t="shared" si="9"/>
        <v/>
      </c>
      <c r="BW24" s="11" t="str">
        <f t="shared" si="10"/>
        <v/>
      </c>
      <c r="BX24" s="11" t="str">
        <f t="shared" si="11"/>
        <v/>
      </c>
      <c r="BY24" s="11" t="str">
        <f t="shared" si="12"/>
        <v/>
      </c>
      <c r="BZ24" s="11" t="str">
        <f t="shared" si="13"/>
        <v/>
      </c>
      <c r="CA24" s="11" t="str">
        <f t="shared" si="14"/>
        <v/>
      </c>
      <c r="CB24" s="11" t="str">
        <f t="shared" si="15"/>
        <v/>
      </c>
      <c r="CC24" s="3" t="s">
        <v>25</v>
      </c>
      <c r="CD24" s="11">
        <f t="shared" si="16"/>
        <v>0.99978172122793318</v>
      </c>
      <c r="CE24" s="11">
        <f t="shared" si="17"/>
        <v>0.77640623800699671</v>
      </c>
      <c r="CF24" s="11">
        <f t="shared" si="18"/>
        <v>0.26396627186510269</v>
      </c>
      <c r="CG24" s="11">
        <f t="shared" si="19"/>
        <v>4.4634085311708281E-2</v>
      </c>
      <c r="CH24" s="11" t="str">
        <f t="shared" si="20"/>
        <v/>
      </c>
      <c r="CI24" s="11" t="str">
        <f t="shared" si="21"/>
        <v/>
      </c>
      <c r="CJ24" s="11" t="str">
        <f t="shared" si="22"/>
        <v/>
      </c>
      <c r="CK24" s="11" t="str">
        <f t="shared" si="23"/>
        <v/>
      </c>
      <c r="CL24" s="11" t="str">
        <f t="shared" si="24"/>
        <v/>
      </c>
      <c r="CM24" s="11" t="str">
        <f t="shared" si="25"/>
        <v/>
      </c>
      <c r="CN24" s="11" t="str">
        <f t="shared" si="26"/>
        <v/>
      </c>
      <c r="CO24" s="11" t="str">
        <f t="shared" si="27"/>
        <v/>
      </c>
      <c r="CP24" s="3" t="s">
        <v>25</v>
      </c>
      <c r="CQ24" s="11">
        <f t="shared" si="78"/>
        <v>1.168227840853131E-17</v>
      </c>
      <c r="CR24" s="11">
        <f t="shared" si="91"/>
        <v>0</v>
      </c>
      <c r="CS24" s="11">
        <f t="shared" si="92"/>
        <v>0</v>
      </c>
      <c r="CT24" s="11">
        <f t="shared" si="93"/>
        <v>0</v>
      </c>
      <c r="CU24" s="11" t="str">
        <f t="shared" si="94"/>
        <v/>
      </c>
      <c r="CV24" s="11" t="str">
        <f t="shared" si="95"/>
        <v/>
      </c>
      <c r="CW24" s="11" t="str">
        <f t="shared" si="96"/>
        <v/>
      </c>
      <c r="CX24" s="11" t="str">
        <f t="shared" si="97"/>
        <v/>
      </c>
      <c r="CY24" s="11" t="str">
        <f t="shared" si="98"/>
        <v/>
      </c>
      <c r="CZ24" s="11" t="str">
        <f t="shared" si="99"/>
        <v/>
      </c>
      <c r="DA24" s="11" t="str">
        <f t="shared" si="100"/>
        <v/>
      </c>
      <c r="DB24" s="11" t="str">
        <f t="shared" si="101"/>
        <v/>
      </c>
      <c r="DC24" s="3" t="s">
        <v>25</v>
      </c>
      <c r="DD24" s="11">
        <f t="shared" si="79"/>
        <v>2.1827877206681556E-4</v>
      </c>
      <c r="DE24" s="11">
        <f t="shared" si="80"/>
        <v>0.22359376199300329</v>
      </c>
      <c r="DF24" s="11">
        <f t="shared" si="81"/>
        <v>0.73603372813489731</v>
      </c>
      <c r="DG24" s="11">
        <f t="shared" si="82"/>
        <v>0.95536591468829168</v>
      </c>
      <c r="DH24" s="11" t="str">
        <f t="shared" si="83"/>
        <v/>
      </c>
      <c r="DI24" s="11" t="str">
        <f t="shared" si="84"/>
        <v/>
      </c>
      <c r="DJ24" s="11" t="str">
        <f t="shared" si="85"/>
        <v/>
      </c>
      <c r="DK24" s="11" t="str">
        <f t="shared" si="86"/>
        <v/>
      </c>
      <c r="DL24" s="11" t="str">
        <f t="shared" si="87"/>
        <v/>
      </c>
      <c r="DM24" s="11" t="str">
        <f t="shared" si="88"/>
        <v/>
      </c>
      <c r="DN24" s="11" t="str">
        <f t="shared" si="89"/>
        <v/>
      </c>
      <c r="DO24" s="11" t="str">
        <f t="shared" si="90"/>
        <v/>
      </c>
    </row>
    <row r="25" spans="1:119" x14ac:dyDescent="0.25">
      <c r="A25" s="2" t="str">
        <f>'Gene Table'!D24</f>
        <v>TP73</v>
      </c>
      <c r="B25" s="110"/>
      <c r="C25" s="3" t="s">
        <v>26</v>
      </c>
      <c r="D25" s="2">
        <f>IF(SUM('Raw Data'!D$3:D$98)&gt;10,IF(AND(ISNUMBER('Raw Data'!D24),'Raw Data'!D24&lt;40,'Raw Data'!D24&gt;0),'Raw Data'!D24,40),"")</f>
        <v>22.685503000000001</v>
      </c>
      <c r="E25" s="2">
        <f>IF(SUM('Raw Data'!E$3:E$98)&gt;10,IF(AND(ISNUMBER('Raw Data'!E24),'Raw Data'!E24&lt;40,'Raw Data'!E24&gt;0),'Raw Data'!E24,40),"")</f>
        <v>22.637701</v>
      </c>
      <c r="F25" s="2">
        <f>IF(SUM('Raw Data'!F$3:F$98)&gt;10,IF(AND(ISNUMBER('Raw Data'!F24),'Raw Data'!F24&lt;40,'Raw Data'!F24&gt;0),'Raw Data'!F24,40),"")</f>
        <v>22.828524000000002</v>
      </c>
      <c r="G25" s="2">
        <f>IF(SUM('Raw Data'!G$3:G$98)&gt;10,IF(AND(ISNUMBER('Raw Data'!G24),'Raw Data'!G24&lt;40,'Raw Data'!G24&gt;0),'Raw Data'!G24,40),"")</f>
        <v>22.726780000000002</v>
      </c>
      <c r="H25" s="2" t="str">
        <f>IF(SUM('Raw Data'!H$3:H$98)&gt;10,IF(AND(ISNUMBER('Raw Data'!H24),'Raw Data'!H24&lt;40,'Raw Data'!H24&gt;0),'Raw Data'!H24,40),"")</f>
        <v/>
      </c>
      <c r="I25" s="2" t="str">
        <f>IF(SUM('Raw Data'!I$3:I$98)&gt;10,IF(AND(ISNUMBER('Raw Data'!I24),'Raw Data'!I24&lt;40,'Raw Data'!I24&gt;0),'Raw Data'!I24,40),"")</f>
        <v/>
      </c>
      <c r="J25" s="2" t="str">
        <f>IF(SUM('Raw Data'!J$3:J$98)&gt;10,IF(AND(ISNUMBER('Raw Data'!J24),'Raw Data'!J24&lt;40,'Raw Data'!J24&gt;0),'Raw Data'!J24,40),"")</f>
        <v/>
      </c>
      <c r="K25" s="2" t="str">
        <f>IF(SUM('Raw Data'!K$3:K$98)&gt;10,IF(AND(ISNUMBER('Raw Data'!K24),'Raw Data'!K24&lt;40,'Raw Data'!K24&gt;0),'Raw Data'!K24,40),"")</f>
        <v/>
      </c>
      <c r="L25" s="2" t="str">
        <f>IF(SUM('Raw Data'!L$3:L$98)&gt;10,IF(AND(ISNUMBER('Raw Data'!L24),'Raw Data'!L24&lt;40,'Raw Data'!L24&gt;0),'Raw Data'!L24,40),"")</f>
        <v/>
      </c>
      <c r="M25" s="2" t="str">
        <f>IF(SUM('Raw Data'!M$3:M$98)&gt;10,IF(AND(ISNUMBER('Raw Data'!M24),'Raw Data'!M24&lt;40,'Raw Data'!M24&gt;0),'Raw Data'!M24,40),"")</f>
        <v/>
      </c>
      <c r="N25" s="2" t="str">
        <f>IF(SUM('Raw Data'!N$3:N$98)&gt;10,IF(AND(ISNUMBER('Raw Data'!N24),'Raw Data'!N24&lt;40,'Raw Data'!N24&gt;0),'Raw Data'!N24,40),"")</f>
        <v/>
      </c>
      <c r="O25" s="2" t="str">
        <f>IF(SUM('Raw Data'!O$3:O$98)&gt;10,IF(AND(ISNUMBER('Raw Data'!O24),'Raw Data'!O24&lt;40,'Raw Data'!O24&gt;0),'Raw Data'!O24,40),"")</f>
        <v/>
      </c>
      <c r="P25" s="3" t="s">
        <v>26</v>
      </c>
      <c r="Q25" s="2">
        <f t="shared" si="30"/>
        <v>6.9827519999999978</v>
      </c>
      <c r="R25" s="2">
        <f t="shared" si="31"/>
        <v>6.7338559999999994</v>
      </c>
      <c r="S25" s="2">
        <f t="shared" si="32"/>
        <v>6.7160949999999993</v>
      </c>
      <c r="T25" s="2">
        <f t="shared" si="33"/>
        <v>7.0444579999999988</v>
      </c>
      <c r="U25" s="2" t="str">
        <f t="shared" si="34"/>
        <v/>
      </c>
      <c r="V25" s="2" t="str">
        <f t="shared" si="35"/>
        <v/>
      </c>
      <c r="W25" s="2" t="str">
        <f t="shared" si="36"/>
        <v/>
      </c>
      <c r="X25" s="2" t="str">
        <f t="shared" si="37"/>
        <v/>
      </c>
      <c r="Y25" s="2" t="str">
        <f t="shared" si="38"/>
        <v/>
      </c>
      <c r="Z25" s="2" t="str">
        <f t="shared" si="39"/>
        <v/>
      </c>
      <c r="AA25" s="2" t="str">
        <f t="shared" si="40"/>
        <v/>
      </c>
      <c r="AB25" s="2" t="str">
        <f t="shared" si="41"/>
        <v/>
      </c>
      <c r="AC25" s="3" t="s">
        <v>26</v>
      </c>
      <c r="AD25" s="2">
        <f t="shared" si="42"/>
        <v>0.94302700000000073</v>
      </c>
      <c r="AE25" s="2">
        <f t="shared" si="43"/>
        <v>0.78318900000000014</v>
      </c>
      <c r="AF25" s="2">
        <f t="shared" si="44"/>
        <v>0.1518189999999997</v>
      </c>
      <c r="AG25" s="2">
        <f t="shared" si="45"/>
        <v>7.4379999999997892E-2</v>
      </c>
      <c r="AH25" s="2" t="str">
        <f t="shared" si="46"/>
        <v/>
      </c>
      <c r="AI25" s="2" t="str">
        <f t="shared" si="47"/>
        <v/>
      </c>
      <c r="AJ25" s="2" t="str">
        <f t="shared" si="48"/>
        <v/>
      </c>
      <c r="AK25" s="2" t="str">
        <f t="shared" si="49"/>
        <v/>
      </c>
      <c r="AL25" s="2" t="str">
        <f t="shared" si="50"/>
        <v/>
      </c>
      <c r="AM25" s="2" t="str">
        <f t="shared" si="51"/>
        <v/>
      </c>
      <c r="AN25" s="2" t="str">
        <f t="shared" si="52"/>
        <v/>
      </c>
      <c r="AO25" s="2" t="str">
        <f t="shared" si="53"/>
        <v/>
      </c>
      <c r="AP25" s="3" t="s">
        <v>26</v>
      </c>
      <c r="AQ25" s="2">
        <f t="shared" si="54"/>
        <v>7.2041989999999991</v>
      </c>
      <c r="AR25" s="2">
        <f t="shared" si="55"/>
        <v>8.3131920000000008</v>
      </c>
      <c r="AS25" s="2">
        <f t="shared" si="56"/>
        <v>5.6423029999999983</v>
      </c>
      <c r="AT25" s="2">
        <f t="shared" si="57"/>
        <v>6.556673</v>
      </c>
      <c r="AU25" s="2" t="str">
        <f t="shared" si="58"/>
        <v/>
      </c>
      <c r="AV25" s="2" t="str">
        <f t="shared" si="59"/>
        <v/>
      </c>
      <c r="AW25" s="2" t="str">
        <f t="shared" si="60"/>
        <v/>
      </c>
      <c r="AX25" s="2" t="str">
        <f t="shared" si="61"/>
        <v/>
      </c>
      <c r="AY25" s="2" t="str">
        <f t="shared" si="62"/>
        <v/>
      </c>
      <c r="AZ25" s="2" t="str">
        <f t="shared" si="63"/>
        <v/>
      </c>
      <c r="BA25" s="2" t="str">
        <f t="shared" si="64"/>
        <v/>
      </c>
      <c r="BB25" s="2" t="str">
        <f t="shared" si="65"/>
        <v/>
      </c>
      <c r="BC25" s="3" t="s">
        <v>26</v>
      </c>
      <c r="BD25" s="2">
        <f t="shared" si="66"/>
        <v>7.9064621410138997E-3</v>
      </c>
      <c r="BE25" s="2">
        <f t="shared" si="67"/>
        <v>9.3952287280054878E-3</v>
      </c>
      <c r="BF25" s="2">
        <f t="shared" si="68"/>
        <v>9.5116081704658823E-3</v>
      </c>
      <c r="BG25" s="2">
        <f t="shared" si="69"/>
        <v>7.5754221385886927E-3</v>
      </c>
      <c r="BH25" s="2" t="str">
        <f t="shared" si="70"/>
        <v/>
      </c>
      <c r="BI25" s="2" t="str">
        <f t="shared" si="71"/>
        <v/>
      </c>
      <c r="BJ25" s="2" t="str">
        <f t="shared" si="72"/>
        <v/>
      </c>
      <c r="BK25" s="2" t="str">
        <f t="shared" si="73"/>
        <v/>
      </c>
      <c r="BL25" s="2" t="str">
        <f t="shared" si="74"/>
        <v/>
      </c>
      <c r="BM25" s="2" t="str">
        <f t="shared" si="75"/>
        <v/>
      </c>
      <c r="BN25" s="2" t="str">
        <f t="shared" si="76"/>
        <v/>
      </c>
      <c r="BO25" s="2" t="str">
        <f t="shared" si="77"/>
        <v/>
      </c>
      <c r="BP25" s="3" t="s">
        <v>26</v>
      </c>
      <c r="BQ25" s="11">
        <f t="shared" si="4"/>
        <v>0.99316454567810764</v>
      </c>
      <c r="BR25" s="11">
        <f t="shared" si="5"/>
        <v>0.99682620089858487</v>
      </c>
      <c r="BS25" s="11">
        <f t="shared" si="6"/>
        <v>0.97978619079029861</v>
      </c>
      <c r="BT25" s="11">
        <f t="shared" si="7"/>
        <v>0.98929597181440132</v>
      </c>
      <c r="BU25" s="11" t="str">
        <f t="shared" si="8"/>
        <v/>
      </c>
      <c r="BV25" s="11" t="str">
        <f t="shared" si="9"/>
        <v/>
      </c>
      <c r="BW25" s="11" t="str">
        <f t="shared" si="10"/>
        <v/>
      </c>
      <c r="BX25" s="11" t="str">
        <f t="shared" si="11"/>
        <v/>
      </c>
      <c r="BY25" s="11" t="str">
        <f t="shared" si="12"/>
        <v/>
      </c>
      <c r="BZ25" s="11" t="str">
        <f t="shared" si="13"/>
        <v/>
      </c>
      <c r="CA25" s="11" t="str">
        <f t="shared" si="14"/>
        <v/>
      </c>
      <c r="CB25" s="11" t="str">
        <f t="shared" si="15"/>
        <v/>
      </c>
      <c r="CC25" s="3" t="s">
        <v>26</v>
      </c>
      <c r="CD25" s="11">
        <f t="shared" si="16"/>
        <v>6.8354543218923421E-3</v>
      </c>
      <c r="CE25" s="11">
        <f t="shared" si="17"/>
        <v>3.1737991014151395E-3</v>
      </c>
      <c r="CF25" s="11">
        <f t="shared" si="18"/>
        <v>2.0213809209701419E-2</v>
      </c>
      <c r="CG25" s="11">
        <f t="shared" si="19"/>
        <v>1.0704028185598661E-2</v>
      </c>
      <c r="CH25" s="11" t="str">
        <f t="shared" si="20"/>
        <v/>
      </c>
      <c r="CI25" s="11" t="str">
        <f t="shared" si="21"/>
        <v/>
      </c>
      <c r="CJ25" s="11" t="str">
        <f t="shared" si="22"/>
        <v/>
      </c>
      <c r="CK25" s="11" t="str">
        <f t="shared" si="23"/>
        <v/>
      </c>
      <c r="CL25" s="11" t="str">
        <f t="shared" si="24"/>
        <v/>
      </c>
      <c r="CM25" s="11" t="str">
        <f t="shared" si="25"/>
        <v/>
      </c>
      <c r="CN25" s="11" t="str">
        <f t="shared" si="26"/>
        <v/>
      </c>
      <c r="CO25" s="11" t="str">
        <f t="shared" si="27"/>
        <v/>
      </c>
      <c r="CP25" s="3" t="s">
        <v>26</v>
      </c>
      <c r="CQ25" s="11">
        <f t="shared" si="78"/>
        <v>0</v>
      </c>
      <c r="CR25" s="11">
        <f t="shared" si="91"/>
        <v>0</v>
      </c>
      <c r="CS25" s="11">
        <f t="shared" si="92"/>
        <v>0</v>
      </c>
      <c r="CT25" s="11">
        <f t="shared" si="93"/>
        <v>0</v>
      </c>
      <c r="CU25" s="11" t="str">
        <f t="shared" si="94"/>
        <v/>
      </c>
      <c r="CV25" s="11" t="str">
        <f t="shared" si="95"/>
        <v/>
      </c>
      <c r="CW25" s="11" t="str">
        <f t="shared" si="96"/>
        <v/>
      </c>
      <c r="CX25" s="11" t="str">
        <f t="shared" si="97"/>
        <v/>
      </c>
      <c r="CY25" s="11" t="str">
        <f t="shared" si="98"/>
        <v/>
      </c>
      <c r="CZ25" s="11" t="str">
        <f t="shared" si="99"/>
        <v/>
      </c>
      <c r="DA25" s="11" t="str">
        <f t="shared" si="100"/>
        <v/>
      </c>
      <c r="DB25" s="11" t="str">
        <f t="shared" si="101"/>
        <v/>
      </c>
      <c r="DC25" s="3" t="s">
        <v>26</v>
      </c>
      <c r="DD25" s="11">
        <f t="shared" si="79"/>
        <v>0.99316454567810764</v>
      </c>
      <c r="DE25" s="11">
        <f t="shared" si="80"/>
        <v>0.99682620089858487</v>
      </c>
      <c r="DF25" s="11">
        <f t="shared" si="81"/>
        <v>0.97978619079029861</v>
      </c>
      <c r="DG25" s="11">
        <f t="shared" si="82"/>
        <v>0.98929597181440132</v>
      </c>
      <c r="DH25" s="11" t="str">
        <f t="shared" si="83"/>
        <v/>
      </c>
      <c r="DI25" s="11" t="str">
        <f t="shared" si="84"/>
        <v/>
      </c>
      <c r="DJ25" s="11" t="str">
        <f t="shared" si="85"/>
        <v/>
      </c>
      <c r="DK25" s="11" t="str">
        <f t="shared" si="86"/>
        <v/>
      </c>
      <c r="DL25" s="11" t="str">
        <f t="shared" si="87"/>
        <v/>
      </c>
      <c r="DM25" s="11" t="str">
        <f t="shared" si="88"/>
        <v/>
      </c>
      <c r="DN25" s="11" t="str">
        <f t="shared" si="89"/>
        <v/>
      </c>
      <c r="DO25" s="11" t="str">
        <f t="shared" si="90"/>
        <v/>
      </c>
    </row>
    <row r="26" spans="1:119" x14ac:dyDescent="0.25">
      <c r="A26" s="2" t="str">
        <f>'Gene Table'!D25</f>
        <v>SEC</v>
      </c>
      <c r="B26" s="110"/>
      <c r="C26" s="3" t="s">
        <v>27</v>
      </c>
      <c r="D26" s="2">
        <f>IF(SUM('Raw Data'!D$3:D$98)&gt;10,IF(AND(ISNUMBER('Raw Data'!D25),'Raw Data'!D25&lt;40,'Raw Data'!D25&gt;0),'Raw Data'!D25,40),"")</f>
        <v>22.570540000000001</v>
      </c>
      <c r="E26" s="2">
        <f>IF(SUM('Raw Data'!E$3:E$98)&gt;10,IF(AND(ISNUMBER('Raw Data'!E25),'Raw Data'!E25&lt;40,'Raw Data'!E25&gt;0),'Raw Data'!E25,40),"")</f>
        <v>22.354375999999998</v>
      </c>
      <c r="F26" s="2">
        <f>IF(SUM('Raw Data'!F$3:F$98)&gt;10,IF(AND(ISNUMBER('Raw Data'!F25),'Raw Data'!F25&lt;40,'Raw Data'!F25&gt;0),'Raw Data'!F25,40),"")</f>
        <v>22.580439999999999</v>
      </c>
      <c r="G26" s="2">
        <f>IF(SUM('Raw Data'!G$3:G$98)&gt;10,IF(AND(ISNUMBER('Raw Data'!G25),'Raw Data'!G25&lt;40,'Raw Data'!G25&gt;0),'Raw Data'!G25,40),"")</f>
        <v>22.399408000000001</v>
      </c>
      <c r="H26" s="2" t="str">
        <f>IF(SUM('Raw Data'!H$3:H$98)&gt;10,IF(AND(ISNUMBER('Raw Data'!H25),'Raw Data'!H25&lt;40,'Raw Data'!H25&gt;0),'Raw Data'!H25,40),"")</f>
        <v/>
      </c>
      <c r="I26" s="2" t="str">
        <f>IF(SUM('Raw Data'!I$3:I$98)&gt;10,IF(AND(ISNUMBER('Raw Data'!I25),'Raw Data'!I25&lt;40,'Raw Data'!I25&gt;0),'Raw Data'!I25,40),"")</f>
        <v/>
      </c>
      <c r="J26" s="2" t="str">
        <f>IF(SUM('Raw Data'!J$3:J$98)&gt;10,IF(AND(ISNUMBER('Raw Data'!J25),'Raw Data'!J25&lt;40,'Raw Data'!J25&gt;0),'Raw Data'!J25,40),"")</f>
        <v/>
      </c>
      <c r="K26" s="2" t="str">
        <f>IF(SUM('Raw Data'!K$3:K$98)&gt;10,IF(AND(ISNUMBER('Raw Data'!K25),'Raw Data'!K25&lt;40,'Raw Data'!K25&gt;0),'Raw Data'!K25,40),"")</f>
        <v/>
      </c>
      <c r="L26" s="2" t="str">
        <f>IF(SUM('Raw Data'!L$3:L$98)&gt;10,IF(AND(ISNUMBER('Raw Data'!L25),'Raw Data'!L25&lt;40,'Raw Data'!L25&gt;0),'Raw Data'!L25,40),"")</f>
        <v/>
      </c>
      <c r="M26" s="2" t="str">
        <f>IF(SUM('Raw Data'!M$3:M$98)&gt;10,IF(AND(ISNUMBER('Raw Data'!M25),'Raw Data'!M25&lt;40,'Raw Data'!M25&gt;0),'Raw Data'!M25,40),"")</f>
        <v/>
      </c>
      <c r="N26" s="2" t="str">
        <f>IF(SUM('Raw Data'!N$3:N$98)&gt;10,IF(AND(ISNUMBER('Raw Data'!N25),'Raw Data'!N25&lt;40,'Raw Data'!N25&gt;0),'Raw Data'!N25,40),"")</f>
        <v/>
      </c>
      <c r="O26" s="2" t="str">
        <f>IF(SUM('Raw Data'!O$3:O$98)&gt;10,IF(AND(ISNUMBER('Raw Data'!O25),'Raw Data'!O25&lt;40,'Raw Data'!O25&gt;0),'Raw Data'!O25,40),"")</f>
        <v/>
      </c>
      <c r="P26" s="3" t="s">
        <v>27</v>
      </c>
      <c r="Q26" s="2">
        <f t="shared" si="30"/>
        <v>17.429459999999999</v>
      </c>
      <c r="R26" s="2">
        <f t="shared" si="31"/>
        <v>6.8481310000000022</v>
      </c>
      <c r="S26" s="2">
        <f t="shared" si="32"/>
        <v>4.4735900000000015</v>
      </c>
      <c r="T26" s="2">
        <f t="shared" si="33"/>
        <v>4.4497619999999998</v>
      </c>
      <c r="U26" s="2" t="str">
        <f t="shared" si="34"/>
        <v/>
      </c>
      <c r="V26" s="2" t="str">
        <f t="shared" si="35"/>
        <v/>
      </c>
      <c r="W26" s="2" t="str">
        <f t="shared" si="36"/>
        <v/>
      </c>
      <c r="X26" s="2" t="str">
        <f t="shared" si="37"/>
        <v/>
      </c>
      <c r="Y26" s="2" t="str">
        <f t="shared" si="38"/>
        <v/>
      </c>
      <c r="Z26" s="2" t="str">
        <f t="shared" si="39"/>
        <v/>
      </c>
      <c r="AA26" s="2" t="str">
        <f t="shared" si="40"/>
        <v/>
      </c>
      <c r="AB26" s="2" t="str">
        <f t="shared" si="41"/>
        <v/>
      </c>
      <c r="AC26" s="3" t="s">
        <v>27</v>
      </c>
      <c r="AD26" s="2">
        <f t="shared" si="42"/>
        <v>17.429459999999999</v>
      </c>
      <c r="AE26" s="2">
        <f t="shared" si="43"/>
        <v>5.7256239999999998</v>
      </c>
      <c r="AF26" s="2">
        <f t="shared" si="44"/>
        <v>4.4295600000000022</v>
      </c>
      <c r="AG26" s="2">
        <f t="shared" si="45"/>
        <v>4.4205919999999992</v>
      </c>
      <c r="AH26" s="2" t="str">
        <f t="shared" si="46"/>
        <v/>
      </c>
      <c r="AI26" s="2" t="str">
        <f t="shared" si="47"/>
        <v/>
      </c>
      <c r="AJ26" s="2" t="str">
        <f t="shared" si="48"/>
        <v/>
      </c>
      <c r="AK26" s="2" t="str">
        <f t="shared" si="49"/>
        <v/>
      </c>
      <c r="AL26" s="2" t="str">
        <f t="shared" si="50"/>
        <v/>
      </c>
      <c r="AM26" s="2" t="str">
        <f t="shared" si="51"/>
        <v/>
      </c>
      <c r="AN26" s="2" t="str">
        <f t="shared" si="52"/>
        <v/>
      </c>
      <c r="AO26" s="2" t="str">
        <f t="shared" si="53"/>
        <v/>
      </c>
      <c r="AP26" s="3" t="s">
        <v>27</v>
      </c>
      <c r="AQ26" s="2">
        <f t="shared" si="54"/>
        <v>4.6094000000000079E-2</v>
      </c>
      <c r="AR26" s="2">
        <f t="shared" si="55"/>
        <v>-3.4375999999998186E-2</v>
      </c>
      <c r="AS26" s="2">
        <f t="shared" si="56"/>
        <v>9.560000000000457E-3</v>
      </c>
      <c r="AT26" s="2">
        <f t="shared" si="57"/>
        <v>0.30059199999999819</v>
      </c>
      <c r="AU26" s="2" t="str">
        <f t="shared" si="58"/>
        <v/>
      </c>
      <c r="AV26" s="2" t="str">
        <f t="shared" si="59"/>
        <v/>
      </c>
      <c r="AW26" s="2" t="str">
        <f t="shared" si="60"/>
        <v/>
      </c>
      <c r="AX26" s="2" t="str">
        <f t="shared" si="61"/>
        <v/>
      </c>
      <c r="AY26" s="2" t="str">
        <f t="shared" si="62"/>
        <v/>
      </c>
      <c r="AZ26" s="2" t="str">
        <f t="shared" si="63"/>
        <v/>
      </c>
      <c r="BA26" s="2" t="str">
        <f t="shared" si="64"/>
        <v/>
      </c>
      <c r="BB26" s="2" t="str">
        <f t="shared" si="65"/>
        <v/>
      </c>
      <c r="BC26" s="3" t="s">
        <v>27</v>
      </c>
      <c r="BD26" s="2">
        <f t="shared" si="66"/>
        <v>5.665128063315591E-6</v>
      </c>
      <c r="BE26" s="2">
        <f t="shared" si="67"/>
        <v>8.6797487658508837E-3</v>
      </c>
      <c r="BF26" s="2">
        <f t="shared" si="68"/>
        <v>4.5010643476387398E-2</v>
      </c>
      <c r="BG26" s="2">
        <f t="shared" si="69"/>
        <v>4.5760226395771882E-2</v>
      </c>
      <c r="BH26" s="2" t="str">
        <f t="shared" si="70"/>
        <v/>
      </c>
      <c r="BI26" s="2" t="str">
        <f t="shared" si="71"/>
        <v/>
      </c>
      <c r="BJ26" s="2" t="str">
        <f t="shared" si="72"/>
        <v/>
      </c>
      <c r="BK26" s="2" t="str">
        <f t="shared" si="73"/>
        <v/>
      </c>
      <c r="BL26" s="2" t="str">
        <f t="shared" si="74"/>
        <v/>
      </c>
      <c r="BM26" s="2" t="str">
        <f t="shared" si="75"/>
        <v/>
      </c>
      <c r="BN26" s="2" t="str">
        <f t="shared" si="76"/>
        <v/>
      </c>
      <c r="BO26" s="2" t="str">
        <f t="shared" si="77"/>
        <v/>
      </c>
      <c r="BP26" s="3" t="s">
        <v>27</v>
      </c>
      <c r="BQ26" s="11">
        <f t="shared" si="4"/>
        <v>5.6651601571733806E-6</v>
      </c>
      <c r="BR26" s="11">
        <f t="shared" si="5"/>
        <v>1.9063447987474572E-2</v>
      </c>
      <c r="BS26" s="11">
        <f t="shared" si="6"/>
        <v>4.8592701144983583E-2</v>
      </c>
      <c r="BT26" s="11">
        <f t="shared" si="7"/>
        <v>4.8934110124959324E-2</v>
      </c>
      <c r="BU26" s="11" t="str">
        <f t="shared" si="8"/>
        <v/>
      </c>
      <c r="BV26" s="11" t="str">
        <f t="shared" si="9"/>
        <v/>
      </c>
      <c r="BW26" s="11" t="str">
        <f t="shared" si="10"/>
        <v/>
      </c>
      <c r="BX26" s="11" t="str">
        <f t="shared" si="11"/>
        <v/>
      </c>
      <c r="BY26" s="11" t="str">
        <f t="shared" si="12"/>
        <v/>
      </c>
      <c r="BZ26" s="11" t="str">
        <f t="shared" si="13"/>
        <v/>
      </c>
      <c r="CA26" s="11" t="str">
        <f t="shared" si="14"/>
        <v/>
      </c>
      <c r="CB26" s="11" t="str">
        <f t="shared" si="15"/>
        <v/>
      </c>
      <c r="CC26" s="3" t="s">
        <v>27</v>
      </c>
      <c r="CD26" s="11">
        <f t="shared" si="16"/>
        <v>0.99999433483984279</v>
      </c>
      <c r="CE26" s="11">
        <f t="shared" si="17"/>
        <v>0.98093655201252539</v>
      </c>
      <c r="CF26" s="11">
        <f t="shared" si="18"/>
        <v>0.9514072988550164</v>
      </c>
      <c r="CG26" s="11">
        <f t="shared" si="19"/>
        <v>0.9510658898750407</v>
      </c>
      <c r="CH26" s="11" t="str">
        <f t="shared" si="20"/>
        <v/>
      </c>
      <c r="CI26" s="11" t="str">
        <f t="shared" si="21"/>
        <v/>
      </c>
      <c r="CJ26" s="11" t="str">
        <f t="shared" si="22"/>
        <v/>
      </c>
      <c r="CK26" s="11" t="str">
        <f t="shared" si="23"/>
        <v/>
      </c>
      <c r="CL26" s="11" t="str">
        <f t="shared" si="24"/>
        <v/>
      </c>
      <c r="CM26" s="11" t="str">
        <f t="shared" si="25"/>
        <v/>
      </c>
      <c r="CN26" s="11" t="str">
        <f t="shared" si="26"/>
        <v/>
      </c>
      <c r="CO26" s="11" t="str">
        <f t="shared" si="27"/>
        <v/>
      </c>
      <c r="CP26" s="3" t="s">
        <v>27</v>
      </c>
      <c r="CQ26" s="11">
        <f t="shared" si="78"/>
        <v>3.5478822028693624E-17</v>
      </c>
      <c r="CR26" s="11">
        <f t="shared" si="91"/>
        <v>4.163336342344337E-17</v>
      </c>
      <c r="CS26" s="11">
        <f t="shared" si="92"/>
        <v>1.3877787807814457E-17</v>
      </c>
      <c r="CT26" s="11">
        <f t="shared" si="93"/>
        <v>-2.7755575615628914E-17</v>
      </c>
      <c r="CU26" s="11" t="str">
        <f t="shared" si="94"/>
        <v/>
      </c>
      <c r="CV26" s="11" t="str">
        <f t="shared" si="95"/>
        <v/>
      </c>
      <c r="CW26" s="11" t="str">
        <f t="shared" si="96"/>
        <v/>
      </c>
      <c r="CX26" s="11" t="str">
        <f t="shared" si="97"/>
        <v/>
      </c>
      <c r="CY26" s="11" t="str">
        <f t="shared" si="98"/>
        <v/>
      </c>
      <c r="CZ26" s="11" t="str">
        <f t="shared" si="99"/>
        <v/>
      </c>
      <c r="DA26" s="11" t="str">
        <f t="shared" si="100"/>
        <v/>
      </c>
      <c r="DB26" s="11" t="str">
        <f t="shared" si="101"/>
        <v/>
      </c>
      <c r="DC26" s="3" t="s">
        <v>27</v>
      </c>
      <c r="DD26" s="11">
        <f t="shared" si="79"/>
        <v>5.6651601572088595E-6</v>
      </c>
      <c r="DE26" s="11">
        <f t="shared" si="80"/>
        <v>1.9063447987474613E-2</v>
      </c>
      <c r="DF26" s="11">
        <f t="shared" si="81"/>
        <v>4.8592701144983597E-2</v>
      </c>
      <c r="DG26" s="11">
        <f t="shared" si="82"/>
        <v>4.8934110124959296E-2</v>
      </c>
      <c r="DH26" s="11" t="str">
        <f t="shared" si="83"/>
        <v/>
      </c>
      <c r="DI26" s="11" t="str">
        <f t="shared" si="84"/>
        <v/>
      </c>
      <c r="DJ26" s="11" t="str">
        <f t="shared" si="85"/>
        <v/>
      </c>
      <c r="DK26" s="11" t="str">
        <f t="shared" si="86"/>
        <v/>
      </c>
      <c r="DL26" s="11" t="str">
        <f t="shared" si="87"/>
        <v/>
      </c>
      <c r="DM26" s="11" t="str">
        <f t="shared" si="88"/>
        <v/>
      </c>
      <c r="DN26" s="11" t="str">
        <f t="shared" si="89"/>
        <v/>
      </c>
      <c r="DO26" s="11" t="str">
        <f t="shared" si="90"/>
        <v/>
      </c>
    </row>
    <row r="27" spans="1:119" x14ac:dyDescent="0.25">
      <c r="A27" s="2" t="str">
        <f>'Gene Table'!D26</f>
        <v>DEC</v>
      </c>
      <c r="B27" s="111"/>
      <c r="C27" s="3" t="s">
        <v>28</v>
      </c>
      <c r="D27" s="2">
        <f>IF(SUM('Raw Data'!D$3:D$98)&gt;10,IF(AND(ISNUMBER('Raw Data'!D26),'Raw Data'!D26&lt;40,'Raw Data'!D26&gt;0),'Raw Data'!D26,40),"")</f>
        <v>23.673096000000001</v>
      </c>
      <c r="E27" s="2">
        <f>IF(SUM('Raw Data'!E$3:E$98)&gt;10,IF(AND(ISNUMBER('Raw Data'!E26),'Raw Data'!E26&lt;40,'Raw Data'!E26&gt;0),'Raw Data'!E26,40),"")</f>
        <v>23.542967000000001</v>
      </c>
      <c r="F27" s="2">
        <f>IF(SUM('Raw Data'!F$3:F$98)&gt;10,IF(AND(ISNUMBER('Raw Data'!F26),'Raw Data'!F26&lt;40,'Raw Data'!F26&gt;0),'Raw Data'!F26,40),"")</f>
        <v>23.543790000000001</v>
      </c>
      <c r="G27" s="2">
        <f>IF(SUM('Raw Data'!G$3:G$98)&gt;10,IF(AND(ISNUMBER('Raw Data'!G26),'Raw Data'!G26&lt;40,'Raw Data'!G26&gt;0),'Raw Data'!G26,40),"")</f>
        <v>23.428595999999999</v>
      </c>
      <c r="H27" s="2" t="str">
        <f>IF(SUM('Raw Data'!H$3:H$98)&gt;10,IF(AND(ISNUMBER('Raw Data'!H26),'Raw Data'!H26&lt;40,'Raw Data'!H26&gt;0),'Raw Data'!H26,40),"")</f>
        <v/>
      </c>
      <c r="I27" s="2" t="str">
        <f>IF(SUM('Raw Data'!I$3:I$98)&gt;10,IF(AND(ISNUMBER('Raw Data'!I26),'Raw Data'!I26&lt;40,'Raw Data'!I26&gt;0),'Raw Data'!I26,40),"")</f>
        <v/>
      </c>
      <c r="J27" s="2" t="str">
        <f>IF(SUM('Raw Data'!J$3:J$98)&gt;10,IF(AND(ISNUMBER('Raw Data'!J26),'Raw Data'!J26&lt;40,'Raw Data'!J26&gt;0),'Raw Data'!J26,40),"")</f>
        <v/>
      </c>
      <c r="K27" s="2" t="str">
        <f>IF(SUM('Raw Data'!K$3:K$98)&gt;10,IF(AND(ISNUMBER('Raw Data'!K26),'Raw Data'!K26&lt;40,'Raw Data'!K26&gt;0),'Raw Data'!K26,40),"")</f>
        <v/>
      </c>
      <c r="L27" s="2" t="str">
        <f>IF(SUM('Raw Data'!L$3:L$98)&gt;10,IF(AND(ISNUMBER('Raw Data'!L26),'Raw Data'!L26&lt;40,'Raw Data'!L26&gt;0),'Raw Data'!L26,40),"")</f>
        <v/>
      </c>
      <c r="M27" s="2" t="str">
        <f>IF(SUM('Raw Data'!M$3:M$98)&gt;10,IF(AND(ISNUMBER('Raw Data'!M26),'Raw Data'!M26&lt;40,'Raw Data'!M26&gt;0),'Raw Data'!M26,40),"")</f>
        <v/>
      </c>
      <c r="N27" s="2" t="str">
        <f>IF(SUM('Raw Data'!N$3:N$98)&gt;10,IF(AND(ISNUMBER('Raw Data'!N26),'Raw Data'!N26&lt;40,'Raw Data'!N26&gt;0),'Raw Data'!N26,40),"")</f>
        <v/>
      </c>
      <c r="O27" s="2" t="str">
        <f>IF(SUM('Raw Data'!O$3:O$98)&gt;10,IF(AND(ISNUMBER('Raw Data'!O26),'Raw Data'!O26&lt;40,'Raw Data'!O26&gt;0),'Raw Data'!O26,40),"")</f>
        <v/>
      </c>
      <c r="P27" s="3" t="s">
        <v>28</v>
      </c>
      <c r="Q27" s="2">
        <f t="shared" si="30"/>
        <v>8.5843240000000023</v>
      </c>
      <c r="R27" s="2">
        <f t="shared" si="31"/>
        <v>6.9431359999999991</v>
      </c>
      <c r="S27" s="2">
        <f t="shared" si="32"/>
        <v>5.770509999999998</v>
      </c>
      <c r="T27" s="2">
        <f t="shared" si="33"/>
        <v>6.3350260000000027</v>
      </c>
      <c r="U27" s="2" t="str">
        <f t="shared" si="34"/>
        <v/>
      </c>
      <c r="V27" s="2" t="str">
        <f t="shared" si="35"/>
        <v/>
      </c>
      <c r="W27" s="2" t="str">
        <f t="shared" si="36"/>
        <v/>
      </c>
      <c r="X27" s="2" t="str">
        <f t="shared" si="37"/>
        <v/>
      </c>
      <c r="Y27" s="2" t="str">
        <f t="shared" si="38"/>
        <v/>
      </c>
      <c r="Z27" s="2" t="str">
        <f t="shared" si="39"/>
        <v/>
      </c>
      <c r="AA27" s="2" t="str">
        <f t="shared" si="40"/>
        <v/>
      </c>
      <c r="AB27" s="2" t="str">
        <f t="shared" si="41"/>
        <v/>
      </c>
      <c r="AC27" s="3" t="s">
        <v>28</v>
      </c>
      <c r="AD27" s="2">
        <f t="shared" si="42"/>
        <v>0.12690399999999968</v>
      </c>
      <c r="AE27" s="2">
        <f t="shared" si="43"/>
        <v>0.35703299999999771</v>
      </c>
      <c r="AF27" s="2">
        <f t="shared" si="44"/>
        <v>0.46485999999999805</v>
      </c>
      <c r="AG27" s="2">
        <f t="shared" si="45"/>
        <v>0.22911700000000224</v>
      </c>
      <c r="AH27" s="2" t="str">
        <f t="shared" si="46"/>
        <v/>
      </c>
      <c r="AI27" s="2" t="str">
        <f t="shared" si="47"/>
        <v/>
      </c>
      <c r="AJ27" s="2" t="str">
        <f t="shared" si="48"/>
        <v/>
      </c>
      <c r="AK27" s="2" t="str">
        <f t="shared" si="49"/>
        <v/>
      </c>
      <c r="AL27" s="2" t="str">
        <f t="shared" si="50"/>
        <v/>
      </c>
      <c r="AM27" s="2" t="str">
        <f t="shared" si="51"/>
        <v/>
      </c>
      <c r="AN27" s="2" t="str">
        <f t="shared" si="52"/>
        <v/>
      </c>
      <c r="AO27" s="2" t="str">
        <f t="shared" si="53"/>
        <v/>
      </c>
      <c r="AP27" s="3" t="s">
        <v>28</v>
      </c>
      <c r="AQ27" s="2">
        <f t="shared" si="54"/>
        <v>5.9121050000000004</v>
      </c>
      <c r="AR27" s="2">
        <f t="shared" si="55"/>
        <v>5.4477799999999981</v>
      </c>
      <c r="AS27" s="2">
        <f t="shared" si="56"/>
        <v>4.604181999999998</v>
      </c>
      <c r="AT27" s="2">
        <f t="shared" si="57"/>
        <v>5.3511400000000009</v>
      </c>
      <c r="AU27" s="2" t="str">
        <f t="shared" si="58"/>
        <v/>
      </c>
      <c r="AV27" s="2" t="str">
        <f t="shared" si="59"/>
        <v/>
      </c>
      <c r="AW27" s="2" t="str">
        <f t="shared" si="60"/>
        <v/>
      </c>
      <c r="AX27" s="2" t="str">
        <f t="shared" si="61"/>
        <v/>
      </c>
      <c r="AY27" s="2" t="str">
        <f t="shared" si="62"/>
        <v/>
      </c>
      <c r="AZ27" s="2" t="str">
        <f t="shared" si="63"/>
        <v/>
      </c>
      <c r="BA27" s="2" t="str">
        <f t="shared" si="64"/>
        <v/>
      </c>
      <c r="BB27" s="2" t="str">
        <f t="shared" si="65"/>
        <v/>
      </c>
      <c r="BC27" s="3" t="s">
        <v>28</v>
      </c>
      <c r="BD27" s="2">
        <f t="shared" si="66"/>
        <v>2.6053194607432474E-3</v>
      </c>
      <c r="BE27" s="2">
        <f t="shared" si="67"/>
        <v>8.1265797195420823E-3</v>
      </c>
      <c r="BF27" s="2">
        <f t="shared" si="68"/>
        <v>1.8319069053341373E-2</v>
      </c>
      <c r="BG27" s="2">
        <f t="shared" si="69"/>
        <v>1.2387028895636079E-2</v>
      </c>
      <c r="BH27" s="2" t="str">
        <f t="shared" si="70"/>
        <v/>
      </c>
      <c r="BI27" s="2" t="str">
        <f t="shared" si="71"/>
        <v/>
      </c>
      <c r="BJ27" s="2" t="str">
        <f t="shared" si="72"/>
        <v/>
      </c>
      <c r="BK27" s="2" t="str">
        <f t="shared" si="73"/>
        <v/>
      </c>
      <c r="BL27" s="2" t="str">
        <f t="shared" si="74"/>
        <v/>
      </c>
      <c r="BM27" s="2" t="str">
        <f t="shared" si="75"/>
        <v/>
      </c>
      <c r="BN27" s="2" t="str">
        <f t="shared" si="76"/>
        <v/>
      </c>
      <c r="BO27" s="2" t="str">
        <f t="shared" si="77"/>
        <v/>
      </c>
      <c r="BP27" s="3" t="s">
        <v>28</v>
      </c>
      <c r="BQ27" s="11">
        <f t="shared" si="4"/>
        <v>0.98335008541689395</v>
      </c>
      <c r="BR27" s="11">
        <f t="shared" si="5"/>
        <v>0.97690071390587563</v>
      </c>
      <c r="BS27" s="11">
        <f t="shared" si="6"/>
        <v>0.9581174845325322</v>
      </c>
      <c r="BT27" s="11">
        <f t="shared" si="7"/>
        <v>0.97519383867516063</v>
      </c>
      <c r="BU27" s="11" t="str">
        <f t="shared" si="8"/>
        <v/>
      </c>
      <c r="BV27" s="11" t="str">
        <f t="shared" si="9"/>
        <v/>
      </c>
      <c r="BW27" s="11" t="str">
        <f t="shared" si="10"/>
        <v/>
      </c>
      <c r="BX27" s="11" t="str">
        <f t="shared" si="11"/>
        <v/>
      </c>
      <c r="BY27" s="11" t="str">
        <f t="shared" si="12"/>
        <v/>
      </c>
      <c r="BZ27" s="11" t="str">
        <f t="shared" si="13"/>
        <v/>
      </c>
      <c r="CA27" s="11" t="str">
        <f t="shared" si="14"/>
        <v/>
      </c>
      <c r="CB27" s="11" t="str">
        <f t="shared" si="15"/>
        <v/>
      </c>
      <c r="CC27" s="3" t="s">
        <v>28</v>
      </c>
      <c r="CD27" s="11">
        <f t="shared" si="16"/>
        <v>1.6649914583106065E-2</v>
      </c>
      <c r="CE27" s="11">
        <f t="shared" si="17"/>
        <v>2.3099286094124316E-2</v>
      </c>
      <c r="CF27" s="11">
        <f t="shared" si="18"/>
        <v>4.1882515467467768E-2</v>
      </c>
      <c r="CG27" s="11">
        <f t="shared" si="19"/>
        <v>2.4806161324839336E-2</v>
      </c>
      <c r="CH27" s="11" t="str">
        <f t="shared" si="20"/>
        <v/>
      </c>
      <c r="CI27" s="11" t="str">
        <f t="shared" si="21"/>
        <v/>
      </c>
      <c r="CJ27" s="11" t="str">
        <f t="shared" si="22"/>
        <v/>
      </c>
      <c r="CK27" s="11" t="str">
        <f t="shared" si="23"/>
        <v/>
      </c>
      <c r="CL27" s="11" t="str">
        <f t="shared" si="24"/>
        <v/>
      </c>
      <c r="CM27" s="11" t="str">
        <f t="shared" si="25"/>
        <v/>
      </c>
      <c r="CN27" s="11" t="str">
        <f t="shared" si="26"/>
        <v/>
      </c>
      <c r="CO27" s="11" t="str">
        <f t="shared" si="27"/>
        <v/>
      </c>
      <c r="CP27" s="3" t="s">
        <v>28</v>
      </c>
      <c r="CQ27" s="11">
        <f t="shared" si="78"/>
        <v>0</v>
      </c>
      <c r="CR27" s="11">
        <f t="shared" si="91"/>
        <v>0</v>
      </c>
      <c r="CS27" s="11">
        <f t="shared" si="92"/>
        <v>0</v>
      </c>
      <c r="CT27" s="11">
        <f t="shared" si="93"/>
        <v>0</v>
      </c>
      <c r="CU27" s="11" t="str">
        <f t="shared" si="94"/>
        <v/>
      </c>
      <c r="CV27" s="11" t="str">
        <f t="shared" si="95"/>
        <v/>
      </c>
      <c r="CW27" s="11" t="str">
        <f t="shared" si="96"/>
        <v/>
      </c>
      <c r="CX27" s="11" t="str">
        <f t="shared" si="97"/>
        <v/>
      </c>
      <c r="CY27" s="11" t="str">
        <f t="shared" si="98"/>
        <v/>
      </c>
      <c r="CZ27" s="11" t="str">
        <f t="shared" si="99"/>
        <v/>
      </c>
      <c r="DA27" s="11" t="str">
        <f t="shared" si="100"/>
        <v/>
      </c>
      <c r="DB27" s="11" t="str">
        <f t="shared" si="101"/>
        <v/>
      </c>
      <c r="DC27" s="3" t="s">
        <v>28</v>
      </c>
      <c r="DD27" s="11">
        <f t="shared" si="79"/>
        <v>0.98335008541689395</v>
      </c>
      <c r="DE27" s="11">
        <f t="shared" si="80"/>
        <v>0.97690071390587563</v>
      </c>
      <c r="DF27" s="11">
        <f t="shared" si="81"/>
        <v>0.9581174845325322</v>
      </c>
      <c r="DG27" s="11">
        <f t="shared" si="82"/>
        <v>0.97519383867516063</v>
      </c>
      <c r="DH27" s="11" t="str">
        <f t="shared" si="83"/>
        <v/>
      </c>
      <c r="DI27" s="11" t="str">
        <f t="shared" si="84"/>
        <v/>
      </c>
      <c r="DJ27" s="11" t="str">
        <f t="shared" si="85"/>
        <v/>
      </c>
      <c r="DK27" s="11" t="str">
        <f t="shared" si="86"/>
        <v/>
      </c>
      <c r="DL27" s="11" t="str">
        <f t="shared" si="87"/>
        <v/>
      </c>
      <c r="DM27" s="11" t="str">
        <f t="shared" si="88"/>
        <v/>
      </c>
      <c r="DN27" s="11" t="str">
        <f t="shared" si="89"/>
        <v/>
      </c>
      <c r="DO27" s="11" t="str">
        <f t="shared" si="90"/>
        <v/>
      </c>
    </row>
    <row r="28" spans="1:119" x14ac:dyDescent="0.25">
      <c r="A28" s="2" t="str">
        <f>'Gene Table'!D3</f>
        <v>ADAM23</v>
      </c>
      <c r="B28" s="109" t="s">
        <v>29</v>
      </c>
      <c r="C28" s="3" t="s">
        <v>30</v>
      </c>
      <c r="D28" s="2">
        <f>IF(SUM('Raw Data'!D$3:D$98)&gt;10,IF(AND(ISNUMBER('Raw Data'!D27),'Raw Data'!D27&lt;40,'Raw Data'!D27&gt;0),'Raw Data'!D27,40),"")</f>
        <v>40</v>
      </c>
      <c r="E28" s="2">
        <f>IF(SUM('Raw Data'!E$3:E$98)&gt;10,IF(AND(ISNUMBER('Raw Data'!E27),'Raw Data'!E27&lt;40,'Raw Data'!E27&gt;0),'Raw Data'!E27,40),"")</f>
        <v>24.655871999999999</v>
      </c>
      <c r="F28" s="2">
        <f>IF(SUM('Raw Data'!F$3:F$98)&gt;10,IF(AND(ISNUMBER('Raw Data'!F27),'Raw Data'!F27&lt;40,'Raw Data'!F27&gt;0),'Raw Data'!F27,40),"")</f>
        <v>22.924586999999999</v>
      </c>
      <c r="G28" s="2">
        <f>IF(SUM('Raw Data'!G$3:G$98)&gt;10,IF(AND(ISNUMBER('Raw Data'!G27),'Raw Data'!G27&lt;40,'Raw Data'!G27&gt;0),'Raw Data'!G27,40),"")</f>
        <v>22.332605000000001</v>
      </c>
      <c r="H28" s="2" t="str">
        <f>IF(SUM('Raw Data'!H$3:H$98)&gt;10,IF(AND(ISNUMBER('Raw Data'!H27),'Raw Data'!H27&lt;40,'Raw Data'!H27&gt;0),'Raw Data'!H27,40),"")</f>
        <v/>
      </c>
      <c r="I28" s="2" t="str">
        <f>IF(SUM('Raw Data'!I$3:I$98)&gt;10,IF(AND(ISNUMBER('Raw Data'!I27),'Raw Data'!I27&lt;40,'Raw Data'!I27&gt;0),'Raw Data'!I27,40),"")</f>
        <v/>
      </c>
      <c r="J28" s="2" t="str">
        <f>IF(SUM('Raw Data'!J$3:J$98)&gt;10,IF(AND(ISNUMBER('Raw Data'!J27),'Raw Data'!J27&lt;40,'Raw Data'!J27&gt;0),'Raw Data'!J27,40),"")</f>
        <v/>
      </c>
      <c r="K28" s="2" t="str">
        <f>IF(SUM('Raw Data'!K$3:K$98)&gt;10,IF(AND(ISNUMBER('Raw Data'!K27),'Raw Data'!K27&lt;40,'Raw Data'!K27&gt;0),'Raw Data'!K27,40),"")</f>
        <v/>
      </c>
      <c r="L28" s="2" t="str">
        <f>IF(SUM('Raw Data'!L$3:L$98)&gt;10,IF(AND(ISNUMBER('Raw Data'!L27),'Raw Data'!L27&lt;40,'Raw Data'!L27&gt;0),'Raw Data'!L27,40),"")</f>
        <v/>
      </c>
      <c r="M28" s="2" t="str">
        <f>IF(SUM('Raw Data'!M$3:M$98)&gt;10,IF(AND(ISNUMBER('Raw Data'!M27),'Raw Data'!M27&lt;40,'Raw Data'!M27&gt;0),'Raw Data'!M27,40),"")</f>
        <v/>
      </c>
      <c r="N28" s="2" t="str">
        <f>IF(SUM('Raw Data'!N$3:N$98)&gt;10,IF(AND(ISNUMBER('Raw Data'!N27),'Raw Data'!N27&lt;40,'Raw Data'!N27&gt;0),'Raw Data'!N27,40),"")</f>
        <v/>
      </c>
      <c r="O28" s="2" t="str">
        <f>IF(SUM('Raw Data'!O$3:O$98)&gt;10,IF(AND(ISNUMBER('Raw Data'!O27),'Raw Data'!O27&lt;40,'Raw Data'!O27&gt;0),'Raw Data'!O27,40),"")</f>
        <v/>
      </c>
    </row>
    <row r="29" spans="1:119" x14ac:dyDescent="0.25">
      <c r="A29" s="2" t="str">
        <f>'Gene Table'!D4</f>
        <v>BRCA1</v>
      </c>
      <c r="B29" s="110"/>
      <c r="C29" s="3" t="s">
        <v>31</v>
      </c>
      <c r="D29" s="2">
        <f>IF(SUM('Raw Data'!D$3:D$98)&gt;10,IF(AND(ISNUMBER('Raw Data'!D28),'Raw Data'!D28&lt;40,'Raw Data'!D28&gt;0),'Raw Data'!D28,40),"")</f>
        <v>31.96434</v>
      </c>
      <c r="E29" s="2">
        <f>IF(SUM('Raw Data'!E$3:E$98)&gt;10,IF(AND(ISNUMBER('Raw Data'!E28),'Raw Data'!E28&lt;40,'Raw Data'!E28&gt;0),'Raw Data'!E28,40),"")</f>
        <v>24.318726999999999</v>
      </c>
      <c r="F29" s="2">
        <f>IF(SUM('Raw Data'!F$3:F$98)&gt;10,IF(AND(ISNUMBER('Raw Data'!F28),'Raw Data'!F28&lt;40,'Raw Data'!F28&gt;0),'Raw Data'!F28,40),"")</f>
        <v>22.456543</v>
      </c>
      <c r="G29" s="2">
        <f>IF(SUM('Raw Data'!G$3:G$98)&gt;10,IF(AND(ISNUMBER('Raw Data'!G28),'Raw Data'!G28&lt;40,'Raw Data'!G28&gt;0),'Raw Data'!G28,40),"")</f>
        <v>21.917584999999999</v>
      </c>
      <c r="H29" s="2" t="str">
        <f>IF(SUM('Raw Data'!H$3:H$98)&gt;10,IF(AND(ISNUMBER('Raw Data'!H28),'Raw Data'!H28&lt;40,'Raw Data'!H28&gt;0),'Raw Data'!H28,40),"")</f>
        <v/>
      </c>
      <c r="I29" s="2" t="str">
        <f>IF(SUM('Raw Data'!I$3:I$98)&gt;10,IF(AND(ISNUMBER('Raw Data'!I28),'Raw Data'!I28&lt;40,'Raw Data'!I28&gt;0),'Raw Data'!I28,40),"")</f>
        <v/>
      </c>
      <c r="J29" s="2" t="str">
        <f>IF(SUM('Raw Data'!J$3:J$98)&gt;10,IF(AND(ISNUMBER('Raw Data'!J28),'Raw Data'!J28&lt;40,'Raw Data'!J28&gt;0),'Raw Data'!J28,40),"")</f>
        <v/>
      </c>
      <c r="K29" s="2" t="str">
        <f>IF(SUM('Raw Data'!K$3:K$98)&gt;10,IF(AND(ISNUMBER('Raw Data'!K28),'Raw Data'!K28&lt;40,'Raw Data'!K28&gt;0),'Raw Data'!K28,40),"")</f>
        <v/>
      </c>
      <c r="L29" s="2" t="str">
        <f>IF(SUM('Raw Data'!L$3:L$98)&gt;10,IF(AND(ISNUMBER('Raw Data'!L28),'Raw Data'!L28&lt;40,'Raw Data'!L28&gt;0),'Raw Data'!L28,40),"")</f>
        <v/>
      </c>
      <c r="M29" s="2" t="str">
        <f>IF(SUM('Raw Data'!M$3:M$98)&gt;10,IF(AND(ISNUMBER('Raw Data'!M28),'Raw Data'!M28&lt;40,'Raw Data'!M28&gt;0),'Raw Data'!M28,40),"")</f>
        <v/>
      </c>
      <c r="N29" s="2" t="str">
        <f>IF(SUM('Raw Data'!N$3:N$98)&gt;10,IF(AND(ISNUMBER('Raw Data'!N28),'Raw Data'!N28&lt;40,'Raw Data'!N28&gt;0),'Raw Data'!N28,40),"")</f>
        <v/>
      </c>
      <c r="O29" s="2" t="str">
        <f>IF(SUM('Raw Data'!O$3:O$98)&gt;10,IF(AND(ISNUMBER('Raw Data'!O28),'Raw Data'!O28&lt;40,'Raw Data'!O28&gt;0),'Raw Data'!O28,40),"")</f>
        <v/>
      </c>
    </row>
    <row r="30" spans="1:119" x14ac:dyDescent="0.25">
      <c r="A30" s="2" t="str">
        <f>'Gene Table'!D5</f>
        <v>CCNA1</v>
      </c>
      <c r="B30" s="110"/>
      <c r="C30" s="3" t="s">
        <v>32</v>
      </c>
      <c r="D30" s="2">
        <f>IF(SUM('Raw Data'!D$3:D$98)&gt;10,IF(AND(ISNUMBER('Raw Data'!D29),'Raw Data'!D29&lt;40,'Raw Data'!D29&gt;0),'Raw Data'!D29,40),"")</f>
        <v>30.181199999999997</v>
      </c>
      <c r="E30" s="2">
        <f>IF(SUM('Raw Data'!E$3:E$98)&gt;10,IF(AND(ISNUMBER('Raw Data'!E29),'Raw Data'!E29&lt;40,'Raw Data'!E29&gt;0),'Raw Data'!E29,40),"")</f>
        <v>28.239965000000002</v>
      </c>
      <c r="F30" s="2">
        <f>IF(SUM('Raw Data'!F$3:F$98)&gt;10,IF(AND(ISNUMBER('Raw Data'!F29),'Raw Data'!F29&lt;40,'Raw Data'!F29&gt;0),'Raw Data'!F29,40),"")</f>
        <v>26.317205000000001</v>
      </c>
      <c r="G30" s="2">
        <f>IF(SUM('Raw Data'!G$3:G$98)&gt;10,IF(AND(ISNUMBER('Raw Data'!G29),'Raw Data'!G29&lt;40,'Raw Data'!G29&gt;0),'Raw Data'!G29,40),"")</f>
        <v>26.051067</v>
      </c>
      <c r="H30" s="2" t="str">
        <f>IF(SUM('Raw Data'!H$3:H$98)&gt;10,IF(AND(ISNUMBER('Raw Data'!H29),'Raw Data'!H29&lt;40,'Raw Data'!H29&gt;0),'Raw Data'!H29,40),"")</f>
        <v/>
      </c>
      <c r="I30" s="2" t="str">
        <f>IF(SUM('Raw Data'!I$3:I$98)&gt;10,IF(AND(ISNUMBER('Raw Data'!I29),'Raw Data'!I29&lt;40,'Raw Data'!I29&gt;0),'Raw Data'!I29,40),"")</f>
        <v/>
      </c>
      <c r="J30" s="2" t="str">
        <f>IF(SUM('Raw Data'!J$3:J$98)&gt;10,IF(AND(ISNUMBER('Raw Data'!J29),'Raw Data'!J29&lt;40,'Raw Data'!J29&gt;0),'Raw Data'!J29,40),"")</f>
        <v/>
      </c>
      <c r="K30" s="2" t="str">
        <f>IF(SUM('Raw Data'!K$3:K$98)&gt;10,IF(AND(ISNUMBER('Raw Data'!K29),'Raw Data'!K29&lt;40,'Raw Data'!K29&gt;0),'Raw Data'!K29,40),"")</f>
        <v/>
      </c>
      <c r="L30" s="2" t="str">
        <f>IF(SUM('Raw Data'!L$3:L$98)&gt;10,IF(AND(ISNUMBER('Raw Data'!L29),'Raw Data'!L29&lt;40,'Raw Data'!L29&gt;0),'Raw Data'!L29,40),"")</f>
        <v/>
      </c>
      <c r="M30" s="2" t="str">
        <f>IF(SUM('Raw Data'!M$3:M$98)&gt;10,IF(AND(ISNUMBER('Raw Data'!M29),'Raw Data'!M29&lt;40,'Raw Data'!M29&gt;0),'Raw Data'!M29,40),"")</f>
        <v/>
      </c>
      <c r="N30" s="2" t="str">
        <f>IF(SUM('Raw Data'!N$3:N$98)&gt;10,IF(AND(ISNUMBER('Raw Data'!N29),'Raw Data'!N29&lt;40,'Raw Data'!N29&gt;0),'Raw Data'!N29,40),"")</f>
        <v/>
      </c>
      <c r="O30" s="2" t="str">
        <f>IF(SUM('Raw Data'!O$3:O$98)&gt;10,IF(AND(ISNUMBER('Raw Data'!O29),'Raw Data'!O29&lt;40,'Raw Data'!O29&gt;0),'Raw Data'!O29,40),"")</f>
        <v/>
      </c>
    </row>
    <row r="31" spans="1:119" x14ac:dyDescent="0.25">
      <c r="A31" s="2" t="str">
        <f>'Gene Table'!D6</f>
        <v>CCND2</v>
      </c>
      <c r="B31" s="110"/>
      <c r="C31" s="3" t="s">
        <v>33</v>
      </c>
      <c r="D31" s="2">
        <f>IF(SUM('Raw Data'!D$3:D$98)&gt;10,IF(AND(ISNUMBER('Raw Data'!D30),'Raw Data'!D30&lt;40,'Raw Data'!D30&gt;0),'Raw Data'!D30,40),"")</f>
        <v>40</v>
      </c>
      <c r="E31" s="2">
        <f>IF(SUM('Raw Data'!E$3:E$98)&gt;10,IF(AND(ISNUMBER('Raw Data'!E30),'Raw Data'!E30&lt;40,'Raw Data'!E30&gt;0),'Raw Data'!E30,40),"")</f>
        <v>25.246065000000002</v>
      </c>
      <c r="F31" s="2">
        <f>IF(SUM('Raw Data'!F$3:F$98)&gt;10,IF(AND(ISNUMBER('Raw Data'!F30),'Raw Data'!F30&lt;40,'Raw Data'!F30&gt;0),'Raw Data'!F30,40),"")</f>
        <v>23.432236</v>
      </c>
      <c r="G31" s="2">
        <f>IF(SUM('Raw Data'!G$3:G$98)&gt;10,IF(AND(ISNUMBER('Raw Data'!G30),'Raw Data'!G30&lt;40,'Raw Data'!G30&gt;0),'Raw Data'!G30,40),"")</f>
        <v>22.844124000000001</v>
      </c>
      <c r="H31" s="2" t="str">
        <f>IF(SUM('Raw Data'!H$3:H$98)&gt;10,IF(AND(ISNUMBER('Raw Data'!H30),'Raw Data'!H30&lt;40,'Raw Data'!H30&gt;0),'Raw Data'!H30,40),"")</f>
        <v/>
      </c>
      <c r="I31" s="2" t="str">
        <f>IF(SUM('Raw Data'!I$3:I$98)&gt;10,IF(AND(ISNUMBER('Raw Data'!I30),'Raw Data'!I30&lt;40,'Raw Data'!I30&gt;0),'Raw Data'!I30,40),"")</f>
        <v/>
      </c>
      <c r="J31" s="2" t="str">
        <f>IF(SUM('Raw Data'!J$3:J$98)&gt;10,IF(AND(ISNUMBER('Raw Data'!J30),'Raw Data'!J30&lt;40,'Raw Data'!J30&gt;0),'Raw Data'!J30,40),"")</f>
        <v/>
      </c>
      <c r="K31" s="2" t="str">
        <f>IF(SUM('Raw Data'!K$3:K$98)&gt;10,IF(AND(ISNUMBER('Raw Data'!K30),'Raw Data'!K30&lt;40,'Raw Data'!K30&gt;0),'Raw Data'!K30,40),"")</f>
        <v/>
      </c>
      <c r="L31" s="2" t="str">
        <f>IF(SUM('Raw Data'!L$3:L$98)&gt;10,IF(AND(ISNUMBER('Raw Data'!L30),'Raw Data'!L30&lt;40,'Raw Data'!L30&gt;0),'Raw Data'!L30,40),"")</f>
        <v/>
      </c>
      <c r="M31" s="2" t="str">
        <f>IF(SUM('Raw Data'!M$3:M$98)&gt;10,IF(AND(ISNUMBER('Raw Data'!M30),'Raw Data'!M30&lt;40,'Raw Data'!M30&gt;0),'Raw Data'!M30,40),"")</f>
        <v/>
      </c>
      <c r="N31" s="2" t="str">
        <f>IF(SUM('Raw Data'!N$3:N$98)&gt;10,IF(AND(ISNUMBER('Raw Data'!N30),'Raw Data'!N30&lt;40,'Raw Data'!N30&gt;0),'Raw Data'!N30,40),"")</f>
        <v/>
      </c>
      <c r="O31" s="2" t="str">
        <f>IF(SUM('Raw Data'!O$3:O$98)&gt;10,IF(AND(ISNUMBER('Raw Data'!O30),'Raw Data'!O30&lt;40,'Raw Data'!O30&gt;0),'Raw Data'!O30,40),"")</f>
        <v/>
      </c>
    </row>
    <row r="32" spans="1:119" x14ac:dyDescent="0.25">
      <c r="A32" s="2" t="str">
        <f>'Gene Table'!D7</f>
        <v>CDH1</v>
      </c>
      <c r="B32" s="110"/>
      <c r="C32" s="3" t="s">
        <v>34</v>
      </c>
      <c r="D32" s="2">
        <f>IF(SUM('Raw Data'!D$3:D$98)&gt;10,IF(AND(ISNUMBER('Raw Data'!D31),'Raw Data'!D31&lt;40,'Raw Data'!D31&gt;0),'Raw Data'!D31,40),"")</f>
        <v>33.782417000000002</v>
      </c>
      <c r="E32" s="2">
        <f>IF(SUM('Raw Data'!E$3:E$98)&gt;10,IF(AND(ISNUMBER('Raw Data'!E31),'Raw Data'!E31&lt;40,'Raw Data'!E31&gt;0),'Raw Data'!E31,40),"")</f>
        <v>24.288879999999999</v>
      </c>
      <c r="F32" s="2">
        <f>IF(SUM('Raw Data'!F$3:F$98)&gt;10,IF(AND(ISNUMBER('Raw Data'!F31),'Raw Data'!F31&lt;40,'Raw Data'!F31&gt;0),'Raw Data'!F31,40),"")</f>
        <v>22.439947</v>
      </c>
      <c r="G32" s="2">
        <f>IF(SUM('Raw Data'!G$3:G$98)&gt;10,IF(AND(ISNUMBER('Raw Data'!G31),'Raw Data'!G31&lt;40,'Raw Data'!G31&gt;0),'Raw Data'!G31,40),"")</f>
        <v>21.95214</v>
      </c>
      <c r="H32" s="2" t="str">
        <f>IF(SUM('Raw Data'!H$3:H$98)&gt;10,IF(AND(ISNUMBER('Raw Data'!H31),'Raw Data'!H31&lt;40,'Raw Data'!H31&gt;0),'Raw Data'!H31,40),"")</f>
        <v/>
      </c>
      <c r="I32" s="2" t="str">
        <f>IF(SUM('Raw Data'!I$3:I$98)&gt;10,IF(AND(ISNUMBER('Raw Data'!I31),'Raw Data'!I31&lt;40,'Raw Data'!I31&gt;0),'Raw Data'!I31,40),"")</f>
        <v/>
      </c>
      <c r="J32" s="2" t="str">
        <f>IF(SUM('Raw Data'!J$3:J$98)&gt;10,IF(AND(ISNUMBER('Raw Data'!J31),'Raw Data'!J31&lt;40,'Raw Data'!J31&gt;0),'Raw Data'!J31,40),"")</f>
        <v/>
      </c>
      <c r="K32" s="2" t="str">
        <f>IF(SUM('Raw Data'!K$3:K$98)&gt;10,IF(AND(ISNUMBER('Raw Data'!K31),'Raw Data'!K31&lt;40,'Raw Data'!K31&gt;0),'Raw Data'!K31,40),"")</f>
        <v/>
      </c>
      <c r="L32" s="2" t="str">
        <f>IF(SUM('Raw Data'!L$3:L$98)&gt;10,IF(AND(ISNUMBER('Raw Data'!L31),'Raw Data'!L31&lt;40,'Raw Data'!L31&gt;0),'Raw Data'!L31,40),"")</f>
        <v/>
      </c>
      <c r="M32" s="2" t="str">
        <f>IF(SUM('Raw Data'!M$3:M$98)&gt;10,IF(AND(ISNUMBER('Raw Data'!M31),'Raw Data'!M31&lt;40,'Raw Data'!M31&gt;0),'Raw Data'!M31,40),"")</f>
        <v/>
      </c>
      <c r="N32" s="2" t="str">
        <f>IF(SUM('Raw Data'!N$3:N$98)&gt;10,IF(AND(ISNUMBER('Raw Data'!N31),'Raw Data'!N31&lt;40,'Raw Data'!N31&gt;0),'Raw Data'!N31,40),"")</f>
        <v/>
      </c>
      <c r="O32" s="2" t="str">
        <f>IF(SUM('Raw Data'!O$3:O$98)&gt;10,IF(AND(ISNUMBER('Raw Data'!O31),'Raw Data'!O31&lt;40,'Raw Data'!O31&gt;0),'Raw Data'!O31,40),"")</f>
        <v/>
      </c>
    </row>
    <row r="33" spans="1:15" x14ac:dyDescent="0.25">
      <c r="A33" s="2" t="str">
        <f>'Gene Table'!D8</f>
        <v>CDH13</v>
      </c>
      <c r="B33" s="110"/>
      <c r="C33" s="3" t="s">
        <v>35</v>
      </c>
      <c r="D33" s="2">
        <f>IF(SUM('Raw Data'!D$3:D$98)&gt;10,IF(AND(ISNUMBER('Raw Data'!D32),'Raw Data'!D32&lt;40,'Raw Data'!D32&gt;0),'Raw Data'!D32,40),"")</f>
        <v>40</v>
      </c>
      <c r="E33" s="2">
        <f>IF(SUM('Raw Data'!E$3:E$98)&gt;10,IF(AND(ISNUMBER('Raw Data'!E32),'Raw Data'!E32&lt;40,'Raw Data'!E32&gt;0),'Raw Data'!E32,40),"")</f>
        <v>24.951649</v>
      </c>
      <c r="F33" s="2">
        <f>IF(SUM('Raw Data'!F$3:F$98)&gt;10,IF(AND(ISNUMBER('Raw Data'!F32),'Raw Data'!F32&lt;40,'Raw Data'!F32&gt;0),'Raw Data'!F32,40),"")</f>
        <v>23.097556999999998</v>
      </c>
      <c r="G33" s="2">
        <f>IF(SUM('Raw Data'!G$3:G$98)&gt;10,IF(AND(ISNUMBER('Raw Data'!G32),'Raw Data'!G32&lt;40,'Raw Data'!G32&gt;0),'Raw Data'!G32,40),"")</f>
        <v>22.548855</v>
      </c>
      <c r="H33" s="2" t="str">
        <f>IF(SUM('Raw Data'!H$3:H$98)&gt;10,IF(AND(ISNUMBER('Raw Data'!H32),'Raw Data'!H32&lt;40,'Raw Data'!H32&gt;0),'Raw Data'!H32,40),"")</f>
        <v/>
      </c>
      <c r="I33" s="2" t="str">
        <f>IF(SUM('Raw Data'!I$3:I$98)&gt;10,IF(AND(ISNUMBER('Raw Data'!I32),'Raw Data'!I32&lt;40,'Raw Data'!I32&gt;0),'Raw Data'!I32,40),"")</f>
        <v/>
      </c>
      <c r="J33" s="2" t="str">
        <f>IF(SUM('Raw Data'!J$3:J$98)&gt;10,IF(AND(ISNUMBER('Raw Data'!J32),'Raw Data'!J32&lt;40,'Raw Data'!J32&gt;0),'Raw Data'!J32,40),"")</f>
        <v/>
      </c>
      <c r="K33" s="2" t="str">
        <f>IF(SUM('Raw Data'!K$3:K$98)&gt;10,IF(AND(ISNUMBER('Raw Data'!K32),'Raw Data'!K32&lt;40,'Raw Data'!K32&gt;0),'Raw Data'!K32,40),"")</f>
        <v/>
      </c>
      <c r="L33" s="2" t="str">
        <f>IF(SUM('Raw Data'!L$3:L$98)&gt;10,IF(AND(ISNUMBER('Raw Data'!L32),'Raw Data'!L32&lt;40,'Raw Data'!L32&gt;0),'Raw Data'!L32,40),"")</f>
        <v/>
      </c>
      <c r="M33" s="2" t="str">
        <f>IF(SUM('Raw Data'!M$3:M$98)&gt;10,IF(AND(ISNUMBER('Raw Data'!M32),'Raw Data'!M32&lt;40,'Raw Data'!M32&gt;0),'Raw Data'!M32,40),"")</f>
        <v/>
      </c>
      <c r="N33" s="2" t="str">
        <f>IF(SUM('Raw Data'!N$3:N$98)&gt;10,IF(AND(ISNUMBER('Raw Data'!N32),'Raw Data'!N32&lt;40,'Raw Data'!N32&gt;0),'Raw Data'!N32,40),"")</f>
        <v/>
      </c>
      <c r="O33" s="2" t="str">
        <f>IF(SUM('Raw Data'!O$3:O$98)&gt;10,IF(AND(ISNUMBER('Raw Data'!O32),'Raw Data'!O32&lt;40,'Raw Data'!O32&gt;0),'Raw Data'!O32,40),"")</f>
        <v/>
      </c>
    </row>
    <row r="34" spans="1:15" x14ac:dyDescent="0.25">
      <c r="A34" s="2" t="str">
        <f>'Gene Table'!D9</f>
        <v>CDKN1C</v>
      </c>
      <c r="B34" s="110"/>
      <c r="C34" s="3" t="s">
        <v>36</v>
      </c>
      <c r="D34" s="2">
        <f>IF(SUM('Raw Data'!D$3:D$98)&gt;10,IF(AND(ISNUMBER('Raw Data'!D33),'Raw Data'!D33&lt;40,'Raw Data'!D33&gt;0),'Raw Data'!D33,40),"")</f>
        <v>25.807729999999999</v>
      </c>
      <c r="E34" s="2">
        <f>IF(SUM('Raw Data'!E$3:E$98)&gt;10,IF(AND(ISNUMBER('Raw Data'!E33),'Raw Data'!E33&lt;40,'Raw Data'!E33&gt;0),'Raw Data'!E33,40),"")</f>
        <v>24.646629999999998</v>
      </c>
      <c r="F34" s="2">
        <f>IF(SUM('Raw Data'!F$3:F$98)&gt;10,IF(AND(ISNUMBER('Raw Data'!F33),'Raw Data'!F33&lt;40,'Raw Data'!F33&gt;0),'Raw Data'!F33,40),"")</f>
        <v>23.452041999999999</v>
      </c>
      <c r="G34" s="2">
        <f>IF(SUM('Raw Data'!G$3:G$98)&gt;10,IF(AND(ISNUMBER('Raw Data'!G33),'Raw Data'!G33&lt;40,'Raw Data'!G33&gt;0),'Raw Data'!G33,40),"")</f>
        <v>23.100801000000001</v>
      </c>
      <c r="H34" s="2" t="str">
        <f>IF(SUM('Raw Data'!H$3:H$98)&gt;10,IF(AND(ISNUMBER('Raw Data'!H33),'Raw Data'!H33&lt;40,'Raw Data'!H33&gt;0),'Raw Data'!H33,40),"")</f>
        <v/>
      </c>
      <c r="I34" s="2" t="str">
        <f>IF(SUM('Raw Data'!I$3:I$98)&gt;10,IF(AND(ISNUMBER('Raw Data'!I33),'Raw Data'!I33&lt;40,'Raw Data'!I33&gt;0),'Raw Data'!I33,40),"")</f>
        <v/>
      </c>
      <c r="J34" s="2" t="str">
        <f>IF(SUM('Raw Data'!J$3:J$98)&gt;10,IF(AND(ISNUMBER('Raw Data'!J33),'Raw Data'!J33&lt;40,'Raw Data'!J33&gt;0),'Raw Data'!J33,40),"")</f>
        <v/>
      </c>
      <c r="K34" s="2" t="str">
        <f>IF(SUM('Raw Data'!K$3:K$98)&gt;10,IF(AND(ISNUMBER('Raw Data'!K33),'Raw Data'!K33&lt;40,'Raw Data'!K33&gt;0),'Raw Data'!K33,40),"")</f>
        <v/>
      </c>
      <c r="L34" s="2" t="str">
        <f>IF(SUM('Raw Data'!L$3:L$98)&gt;10,IF(AND(ISNUMBER('Raw Data'!L33),'Raw Data'!L33&lt;40,'Raw Data'!L33&gt;0),'Raw Data'!L33,40),"")</f>
        <v/>
      </c>
      <c r="M34" s="2" t="str">
        <f>IF(SUM('Raw Data'!M$3:M$98)&gt;10,IF(AND(ISNUMBER('Raw Data'!M33),'Raw Data'!M33&lt;40,'Raw Data'!M33&gt;0),'Raw Data'!M33,40),"")</f>
        <v/>
      </c>
      <c r="N34" s="2" t="str">
        <f>IF(SUM('Raw Data'!N$3:N$98)&gt;10,IF(AND(ISNUMBER('Raw Data'!N33),'Raw Data'!N33&lt;40,'Raw Data'!N33&gt;0),'Raw Data'!N33,40),"")</f>
        <v/>
      </c>
      <c r="O34" s="2" t="str">
        <f>IF(SUM('Raw Data'!O$3:O$98)&gt;10,IF(AND(ISNUMBER('Raw Data'!O33),'Raw Data'!O33&lt;40,'Raw Data'!O33&gt;0),'Raw Data'!O33,40),"")</f>
        <v/>
      </c>
    </row>
    <row r="35" spans="1:15" x14ac:dyDescent="0.25">
      <c r="A35" s="2" t="str">
        <f>'Gene Table'!D10</f>
        <v>CDKN2A</v>
      </c>
      <c r="B35" s="110"/>
      <c r="C35" s="3" t="s">
        <v>37</v>
      </c>
      <c r="D35" s="2">
        <f>IF(SUM('Raw Data'!D$3:D$98)&gt;10,IF(AND(ISNUMBER('Raw Data'!D34),'Raw Data'!D34&lt;40,'Raw Data'!D34&gt;0),'Raw Data'!D34,40),"")</f>
        <v>40</v>
      </c>
      <c r="E35" s="2">
        <f>IF(SUM('Raw Data'!E$3:E$98)&gt;10,IF(AND(ISNUMBER('Raw Data'!E34),'Raw Data'!E34&lt;40,'Raw Data'!E34&gt;0),'Raw Data'!E34,40),"")</f>
        <v>24.776039999999998</v>
      </c>
      <c r="F35" s="2">
        <f>IF(SUM('Raw Data'!F$3:F$98)&gt;10,IF(AND(ISNUMBER('Raw Data'!F34),'Raw Data'!F34&lt;40,'Raw Data'!F34&gt;0),'Raw Data'!F34,40),"")</f>
        <v>22.988993000000001</v>
      </c>
      <c r="G35" s="2">
        <f>IF(SUM('Raw Data'!G$3:G$98)&gt;10,IF(AND(ISNUMBER('Raw Data'!G34),'Raw Data'!G34&lt;40,'Raw Data'!G34&gt;0),'Raw Data'!G34,40),"")</f>
        <v>22.652428</v>
      </c>
      <c r="H35" s="2" t="str">
        <f>IF(SUM('Raw Data'!H$3:H$98)&gt;10,IF(AND(ISNUMBER('Raw Data'!H34),'Raw Data'!H34&lt;40,'Raw Data'!H34&gt;0),'Raw Data'!H34,40),"")</f>
        <v/>
      </c>
      <c r="I35" s="2" t="str">
        <f>IF(SUM('Raw Data'!I$3:I$98)&gt;10,IF(AND(ISNUMBER('Raw Data'!I34),'Raw Data'!I34&lt;40,'Raw Data'!I34&gt;0),'Raw Data'!I34,40),"")</f>
        <v/>
      </c>
      <c r="J35" s="2" t="str">
        <f>IF(SUM('Raw Data'!J$3:J$98)&gt;10,IF(AND(ISNUMBER('Raw Data'!J34),'Raw Data'!J34&lt;40,'Raw Data'!J34&gt;0),'Raw Data'!J34,40),"")</f>
        <v/>
      </c>
      <c r="K35" s="2" t="str">
        <f>IF(SUM('Raw Data'!K$3:K$98)&gt;10,IF(AND(ISNUMBER('Raw Data'!K34),'Raw Data'!K34&lt;40,'Raw Data'!K34&gt;0),'Raw Data'!K34,40),"")</f>
        <v/>
      </c>
      <c r="L35" s="2" t="str">
        <f>IF(SUM('Raw Data'!L$3:L$98)&gt;10,IF(AND(ISNUMBER('Raw Data'!L34),'Raw Data'!L34&lt;40,'Raw Data'!L34&gt;0),'Raw Data'!L34,40),"")</f>
        <v/>
      </c>
      <c r="M35" s="2" t="str">
        <f>IF(SUM('Raw Data'!M$3:M$98)&gt;10,IF(AND(ISNUMBER('Raw Data'!M34),'Raw Data'!M34&lt;40,'Raw Data'!M34&gt;0),'Raw Data'!M34,40),"")</f>
        <v/>
      </c>
      <c r="N35" s="2" t="str">
        <f>IF(SUM('Raw Data'!N$3:N$98)&gt;10,IF(AND(ISNUMBER('Raw Data'!N34),'Raw Data'!N34&lt;40,'Raw Data'!N34&gt;0),'Raw Data'!N34,40),"")</f>
        <v/>
      </c>
      <c r="O35" s="2" t="str">
        <f>IF(SUM('Raw Data'!O$3:O$98)&gt;10,IF(AND(ISNUMBER('Raw Data'!O34),'Raw Data'!O34&lt;40,'Raw Data'!O34&gt;0),'Raw Data'!O34,40),"")</f>
        <v/>
      </c>
    </row>
    <row r="36" spans="1:15" x14ac:dyDescent="0.25">
      <c r="A36" s="2" t="str">
        <f>'Gene Table'!D11</f>
        <v>ESR1</v>
      </c>
      <c r="B36" s="110"/>
      <c r="C36" s="3" t="s">
        <v>38</v>
      </c>
      <c r="D36" s="2">
        <f>IF(SUM('Raw Data'!D$3:D$98)&gt;10,IF(AND(ISNUMBER('Raw Data'!D35),'Raw Data'!D35&lt;40,'Raw Data'!D35&gt;0),'Raw Data'!D35,40),"")</f>
        <v>40</v>
      </c>
      <c r="E36" s="2">
        <f>IF(SUM('Raw Data'!E$3:E$98)&gt;10,IF(AND(ISNUMBER('Raw Data'!E35),'Raw Data'!E35&lt;40,'Raw Data'!E35&gt;0),'Raw Data'!E35,40),"")</f>
        <v>25.716082</v>
      </c>
      <c r="F36" s="2">
        <f>IF(SUM('Raw Data'!F$3:F$98)&gt;10,IF(AND(ISNUMBER('Raw Data'!F35),'Raw Data'!F35&lt;40,'Raw Data'!F35&gt;0),'Raw Data'!F35,40),"")</f>
        <v>24.227143999999999</v>
      </c>
      <c r="G36" s="2">
        <f>IF(SUM('Raw Data'!G$3:G$98)&gt;10,IF(AND(ISNUMBER('Raw Data'!G35),'Raw Data'!G35&lt;40,'Raw Data'!G35&gt;0),'Raw Data'!G35,40),"")</f>
        <v>23.418419</v>
      </c>
      <c r="H36" s="2" t="str">
        <f>IF(SUM('Raw Data'!H$3:H$98)&gt;10,IF(AND(ISNUMBER('Raw Data'!H35),'Raw Data'!H35&lt;40,'Raw Data'!H35&gt;0),'Raw Data'!H35,40),"")</f>
        <v/>
      </c>
      <c r="I36" s="2" t="str">
        <f>IF(SUM('Raw Data'!I$3:I$98)&gt;10,IF(AND(ISNUMBER('Raw Data'!I35),'Raw Data'!I35&lt;40,'Raw Data'!I35&gt;0),'Raw Data'!I35,40),"")</f>
        <v/>
      </c>
      <c r="J36" s="2" t="str">
        <f>IF(SUM('Raw Data'!J$3:J$98)&gt;10,IF(AND(ISNUMBER('Raw Data'!J35),'Raw Data'!J35&lt;40,'Raw Data'!J35&gt;0),'Raw Data'!J35,40),"")</f>
        <v/>
      </c>
      <c r="K36" s="2" t="str">
        <f>IF(SUM('Raw Data'!K$3:K$98)&gt;10,IF(AND(ISNUMBER('Raw Data'!K35),'Raw Data'!K35&lt;40,'Raw Data'!K35&gt;0),'Raw Data'!K35,40),"")</f>
        <v/>
      </c>
      <c r="L36" s="2" t="str">
        <f>IF(SUM('Raw Data'!L$3:L$98)&gt;10,IF(AND(ISNUMBER('Raw Data'!L35),'Raw Data'!L35&lt;40,'Raw Data'!L35&gt;0),'Raw Data'!L35,40),"")</f>
        <v/>
      </c>
      <c r="M36" s="2" t="str">
        <f>IF(SUM('Raw Data'!M$3:M$98)&gt;10,IF(AND(ISNUMBER('Raw Data'!M35),'Raw Data'!M35&lt;40,'Raw Data'!M35&gt;0),'Raw Data'!M35,40),"")</f>
        <v/>
      </c>
      <c r="N36" s="2" t="str">
        <f>IF(SUM('Raw Data'!N$3:N$98)&gt;10,IF(AND(ISNUMBER('Raw Data'!N35),'Raw Data'!N35&lt;40,'Raw Data'!N35&gt;0),'Raw Data'!N35,40),"")</f>
        <v/>
      </c>
      <c r="O36" s="2" t="str">
        <f>IF(SUM('Raw Data'!O$3:O$98)&gt;10,IF(AND(ISNUMBER('Raw Data'!O35),'Raw Data'!O35&lt;40,'Raw Data'!O35&gt;0),'Raw Data'!O35,40),"")</f>
        <v/>
      </c>
    </row>
    <row r="37" spans="1:15" x14ac:dyDescent="0.25">
      <c r="A37" s="2" t="str">
        <f>'Gene Table'!D12</f>
        <v>GSTP1</v>
      </c>
      <c r="B37" s="110"/>
      <c r="C37" s="3" t="s">
        <v>39</v>
      </c>
      <c r="D37" s="2">
        <f>IF(SUM('Raw Data'!D$3:D$98)&gt;10,IF(AND(ISNUMBER('Raw Data'!D36),'Raw Data'!D36&lt;40,'Raw Data'!D36&gt;0),'Raw Data'!D36,40),"")</f>
        <v>40</v>
      </c>
      <c r="E37" s="2">
        <f>IF(SUM('Raw Data'!E$3:E$98)&gt;10,IF(AND(ISNUMBER('Raw Data'!E36),'Raw Data'!E36&lt;40,'Raw Data'!E36&gt;0),'Raw Data'!E36,40),"")</f>
        <v>24.525677000000002</v>
      </c>
      <c r="F37" s="2">
        <f>IF(SUM('Raw Data'!F$3:F$98)&gt;10,IF(AND(ISNUMBER('Raw Data'!F36),'Raw Data'!F36&lt;40,'Raw Data'!F36&gt;0),'Raw Data'!F36,40),"")</f>
        <v>22.724377</v>
      </c>
      <c r="G37" s="2">
        <f>IF(SUM('Raw Data'!G$3:G$98)&gt;10,IF(AND(ISNUMBER('Raw Data'!G36),'Raw Data'!G36&lt;40,'Raw Data'!G36&gt;0),'Raw Data'!G36,40),"")</f>
        <v>22.277746</v>
      </c>
      <c r="H37" s="2" t="str">
        <f>IF(SUM('Raw Data'!H$3:H$98)&gt;10,IF(AND(ISNUMBER('Raw Data'!H36),'Raw Data'!H36&lt;40,'Raw Data'!H36&gt;0),'Raw Data'!H36,40),"")</f>
        <v/>
      </c>
      <c r="I37" s="2" t="str">
        <f>IF(SUM('Raw Data'!I$3:I$98)&gt;10,IF(AND(ISNUMBER('Raw Data'!I36),'Raw Data'!I36&lt;40,'Raw Data'!I36&gt;0),'Raw Data'!I36,40),"")</f>
        <v/>
      </c>
      <c r="J37" s="2" t="str">
        <f>IF(SUM('Raw Data'!J$3:J$98)&gt;10,IF(AND(ISNUMBER('Raw Data'!J36),'Raw Data'!J36&lt;40,'Raw Data'!J36&gt;0),'Raw Data'!J36,40),"")</f>
        <v/>
      </c>
      <c r="K37" s="2" t="str">
        <f>IF(SUM('Raw Data'!K$3:K$98)&gt;10,IF(AND(ISNUMBER('Raw Data'!K36),'Raw Data'!K36&lt;40,'Raw Data'!K36&gt;0),'Raw Data'!K36,40),"")</f>
        <v/>
      </c>
      <c r="L37" s="2" t="str">
        <f>IF(SUM('Raw Data'!L$3:L$98)&gt;10,IF(AND(ISNUMBER('Raw Data'!L36),'Raw Data'!L36&lt;40,'Raw Data'!L36&gt;0),'Raw Data'!L36,40),"")</f>
        <v/>
      </c>
      <c r="M37" s="2" t="str">
        <f>IF(SUM('Raw Data'!M$3:M$98)&gt;10,IF(AND(ISNUMBER('Raw Data'!M36),'Raw Data'!M36&lt;40,'Raw Data'!M36&gt;0),'Raw Data'!M36,40),"")</f>
        <v/>
      </c>
      <c r="N37" s="2" t="str">
        <f>IF(SUM('Raw Data'!N$3:N$98)&gt;10,IF(AND(ISNUMBER('Raw Data'!N36),'Raw Data'!N36&lt;40,'Raw Data'!N36&gt;0),'Raw Data'!N36,40),"")</f>
        <v/>
      </c>
      <c r="O37" s="2" t="str">
        <f>IF(SUM('Raw Data'!O$3:O$98)&gt;10,IF(AND(ISNUMBER('Raw Data'!O36),'Raw Data'!O36&lt;40,'Raw Data'!O36&gt;0),'Raw Data'!O36,40),"")</f>
        <v/>
      </c>
    </row>
    <row r="38" spans="1:15" x14ac:dyDescent="0.25">
      <c r="A38" s="2" t="str">
        <f>'Gene Table'!D13</f>
        <v>HIC1</v>
      </c>
      <c r="B38" s="110"/>
      <c r="C38" s="3" t="s">
        <v>40</v>
      </c>
      <c r="D38" s="2">
        <f>IF(SUM('Raw Data'!D$3:D$98)&gt;10,IF(AND(ISNUMBER('Raw Data'!D37),'Raw Data'!D37&lt;40,'Raw Data'!D37&gt;0),'Raw Data'!D37,40),"")</f>
        <v>31.353900000000003</v>
      </c>
      <c r="E38" s="2">
        <f>IF(SUM('Raw Data'!E$3:E$98)&gt;10,IF(AND(ISNUMBER('Raw Data'!E37),'Raw Data'!E37&lt;40,'Raw Data'!E37&gt;0),'Raw Data'!E37,40),"")</f>
        <v>29.023140000000001</v>
      </c>
      <c r="F38" s="2">
        <f>IF(SUM('Raw Data'!F$3:F$98)&gt;10,IF(AND(ISNUMBER('Raw Data'!F37),'Raw Data'!F37&lt;40,'Raw Data'!F37&gt;0),'Raw Data'!F37,40),"")</f>
        <v>27.595171000000001</v>
      </c>
      <c r="G38" s="2">
        <f>IF(SUM('Raw Data'!G$3:G$98)&gt;10,IF(AND(ISNUMBER('Raw Data'!G37),'Raw Data'!G37&lt;40,'Raw Data'!G37&gt;0),'Raw Data'!G37,40),"")</f>
        <v>26.8</v>
      </c>
      <c r="H38" s="2" t="str">
        <f>IF(SUM('Raw Data'!H$3:H$98)&gt;10,IF(AND(ISNUMBER('Raw Data'!H37),'Raw Data'!H37&lt;40,'Raw Data'!H37&gt;0),'Raw Data'!H37,40),"")</f>
        <v/>
      </c>
      <c r="I38" s="2" t="str">
        <f>IF(SUM('Raw Data'!I$3:I$98)&gt;10,IF(AND(ISNUMBER('Raw Data'!I37),'Raw Data'!I37&lt;40,'Raw Data'!I37&gt;0),'Raw Data'!I37,40),"")</f>
        <v/>
      </c>
      <c r="J38" s="2" t="str">
        <f>IF(SUM('Raw Data'!J$3:J$98)&gt;10,IF(AND(ISNUMBER('Raw Data'!J37),'Raw Data'!J37&lt;40,'Raw Data'!J37&gt;0),'Raw Data'!J37,40),"")</f>
        <v/>
      </c>
      <c r="K38" s="2" t="str">
        <f>IF(SUM('Raw Data'!K$3:K$98)&gt;10,IF(AND(ISNUMBER('Raw Data'!K37),'Raw Data'!K37&lt;40,'Raw Data'!K37&gt;0),'Raw Data'!K37,40),"")</f>
        <v/>
      </c>
      <c r="L38" s="2" t="str">
        <f>IF(SUM('Raw Data'!L$3:L$98)&gt;10,IF(AND(ISNUMBER('Raw Data'!L37),'Raw Data'!L37&lt;40,'Raw Data'!L37&gt;0),'Raw Data'!L37,40),"")</f>
        <v/>
      </c>
      <c r="M38" s="2" t="str">
        <f>IF(SUM('Raw Data'!M$3:M$98)&gt;10,IF(AND(ISNUMBER('Raw Data'!M37),'Raw Data'!M37&lt;40,'Raw Data'!M37&gt;0),'Raw Data'!M37,40),"")</f>
        <v/>
      </c>
      <c r="N38" s="2" t="str">
        <f>IF(SUM('Raw Data'!N$3:N$98)&gt;10,IF(AND(ISNUMBER('Raw Data'!N37),'Raw Data'!N37&lt;40,'Raw Data'!N37&gt;0),'Raw Data'!N37,40),"")</f>
        <v/>
      </c>
      <c r="O38" s="2" t="str">
        <f>IF(SUM('Raw Data'!O$3:O$98)&gt;10,IF(AND(ISNUMBER('Raw Data'!O37),'Raw Data'!O37&lt;40,'Raw Data'!O37&gt;0),'Raw Data'!O37,40),"")</f>
        <v/>
      </c>
    </row>
    <row r="39" spans="1:15" x14ac:dyDescent="0.25">
      <c r="A39" s="2" t="str">
        <f>'Gene Table'!D14</f>
        <v>MGMT</v>
      </c>
      <c r="B39" s="110"/>
      <c r="C39" s="3" t="s">
        <v>41</v>
      </c>
      <c r="D39" s="2">
        <f>IF(SUM('Raw Data'!D$3:D$98)&gt;10,IF(AND(ISNUMBER('Raw Data'!D38),'Raw Data'!D38&lt;40,'Raw Data'!D38&gt;0),'Raw Data'!D38,40),"")</f>
        <v>35.850619999999999</v>
      </c>
      <c r="E39" s="2">
        <f>IF(SUM('Raw Data'!E$3:E$98)&gt;10,IF(AND(ISNUMBER('Raw Data'!E38),'Raw Data'!E38&lt;40,'Raw Data'!E38&gt;0),'Raw Data'!E38,40),"")</f>
        <v>27.358934000000001</v>
      </c>
      <c r="F39" s="2">
        <f>IF(SUM('Raw Data'!F$3:F$98)&gt;10,IF(AND(ISNUMBER('Raw Data'!F38),'Raw Data'!F38&lt;40,'Raw Data'!F38&gt;0),'Raw Data'!F38,40),"")</f>
        <v>25.496003999999999</v>
      </c>
      <c r="G39" s="2">
        <f>IF(SUM('Raw Data'!G$3:G$98)&gt;10,IF(AND(ISNUMBER('Raw Data'!G38),'Raw Data'!G38&lt;40,'Raw Data'!G38&gt;0),'Raw Data'!G38,40),"")</f>
        <v>25.224875999999998</v>
      </c>
      <c r="H39" s="2" t="str">
        <f>IF(SUM('Raw Data'!H$3:H$98)&gt;10,IF(AND(ISNUMBER('Raw Data'!H38),'Raw Data'!H38&lt;40,'Raw Data'!H38&gt;0),'Raw Data'!H38,40),"")</f>
        <v/>
      </c>
      <c r="I39" s="2" t="str">
        <f>IF(SUM('Raw Data'!I$3:I$98)&gt;10,IF(AND(ISNUMBER('Raw Data'!I38),'Raw Data'!I38&lt;40,'Raw Data'!I38&gt;0),'Raw Data'!I38,40),"")</f>
        <v/>
      </c>
      <c r="J39" s="2" t="str">
        <f>IF(SUM('Raw Data'!J$3:J$98)&gt;10,IF(AND(ISNUMBER('Raw Data'!J38),'Raw Data'!J38&lt;40,'Raw Data'!J38&gt;0),'Raw Data'!J38,40),"")</f>
        <v/>
      </c>
      <c r="K39" s="2" t="str">
        <f>IF(SUM('Raw Data'!K$3:K$98)&gt;10,IF(AND(ISNUMBER('Raw Data'!K38),'Raw Data'!K38&lt;40,'Raw Data'!K38&gt;0),'Raw Data'!K38,40),"")</f>
        <v/>
      </c>
      <c r="L39" s="2" t="str">
        <f>IF(SUM('Raw Data'!L$3:L$98)&gt;10,IF(AND(ISNUMBER('Raw Data'!L38),'Raw Data'!L38&lt;40,'Raw Data'!L38&gt;0),'Raw Data'!L38,40),"")</f>
        <v/>
      </c>
      <c r="M39" s="2" t="str">
        <f>IF(SUM('Raw Data'!M$3:M$98)&gt;10,IF(AND(ISNUMBER('Raw Data'!M38),'Raw Data'!M38&lt;40,'Raw Data'!M38&gt;0),'Raw Data'!M38,40),"")</f>
        <v/>
      </c>
      <c r="N39" s="2" t="str">
        <f>IF(SUM('Raw Data'!N$3:N$98)&gt;10,IF(AND(ISNUMBER('Raw Data'!N38),'Raw Data'!N38&lt;40,'Raw Data'!N38&gt;0),'Raw Data'!N38,40),"")</f>
        <v/>
      </c>
      <c r="O39" s="2" t="str">
        <f>IF(SUM('Raw Data'!O$3:O$98)&gt;10,IF(AND(ISNUMBER('Raw Data'!O38),'Raw Data'!O38&lt;40,'Raw Data'!O38&gt;0),'Raw Data'!O38,40),"")</f>
        <v/>
      </c>
    </row>
    <row r="40" spans="1:15" x14ac:dyDescent="0.25">
      <c r="A40" s="2" t="str">
        <f>'Gene Table'!D15</f>
        <v>PRDM2</v>
      </c>
      <c r="B40" s="110"/>
      <c r="C40" s="3" t="s">
        <v>42</v>
      </c>
      <c r="D40" s="2">
        <f>IF(SUM('Raw Data'!D$3:D$98)&gt;10,IF(AND(ISNUMBER('Raw Data'!D39),'Raw Data'!D39&lt;40,'Raw Data'!D39&gt;0),'Raw Data'!D39,40),"")</f>
        <v>40</v>
      </c>
      <c r="E40" s="2">
        <f>IF(SUM('Raw Data'!E$3:E$98)&gt;10,IF(AND(ISNUMBER('Raw Data'!E39),'Raw Data'!E39&lt;40,'Raw Data'!E39&gt;0),'Raw Data'!E39,40),"")</f>
        <v>24.252814999999998</v>
      </c>
      <c r="F40" s="2">
        <f>IF(SUM('Raw Data'!F$3:F$98)&gt;10,IF(AND(ISNUMBER('Raw Data'!F39),'Raw Data'!F39&lt;40,'Raw Data'!F39&gt;0),'Raw Data'!F39,40),"")</f>
        <v>22.250532</v>
      </c>
      <c r="G40" s="2">
        <f>IF(SUM('Raw Data'!G$3:G$98)&gt;10,IF(AND(ISNUMBER('Raw Data'!G39),'Raw Data'!G39&lt;40,'Raw Data'!G39&gt;0),'Raw Data'!G39,40),"")</f>
        <v>21.788022999999999</v>
      </c>
      <c r="H40" s="2" t="str">
        <f>IF(SUM('Raw Data'!H$3:H$98)&gt;10,IF(AND(ISNUMBER('Raw Data'!H39),'Raw Data'!H39&lt;40,'Raw Data'!H39&gt;0),'Raw Data'!H39,40),"")</f>
        <v/>
      </c>
      <c r="I40" s="2" t="str">
        <f>IF(SUM('Raw Data'!I$3:I$98)&gt;10,IF(AND(ISNUMBER('Raw Data'!I39),'Raw Data'!I39&lt;40,'Raw Data'!I39&gt;0),'Raw Data'!I39,40),"")</f>
        <v/>
      </c>
      <c r="J40" s="2" t="str">
        <f>IF(SUM('Raw Data'!J$3:J$98)&gt;10,IF(AND(ISNUMBER('Raw Data'!J39),'Raw Data'!J39&lt;40,'Raw Data'!J39&gt;0),'Raw Data'!J39,40),"")</f>
        <v/>
      </c>
      <c r="K40" s="2" t="str">
        <f>IF(SUM('Raw Data'!K$3:K$98)&gt;10,IF(AND(ISNUMBER('Raw Data'!K39),'Raw Data'!K39&lt;40,'Raw Data'!K39&gt;0),'Raw Data'!K39,40),"")</f>
        <v/>
      </c>
      <c r="L40" s="2" t="str">
        <f>IF(SUM('Raw Data'!L$3:L$98)&gt;10,IF(AND(ISNUMBER('Raw Data'!L39),'Raw Data'!L39&lt;40,'Raw Data'!L39&gt;0),'Raw Data'!L39,40),"")</f>
        <v/>
      </c>
      <c r="M40" s="2" t="str">
        <f>IF(SUM('Raw Data'!M$3:M$98)&gt;10,IF(AND(ISNUMBER('Raw Data'!M39),'Raw Data'!M39&lt;40,'Raw Data'!M39&gt;0),'Raw Data'!M39,40),"")</f>
        <v/>
      </c>
      <c r="N40" s="2" t="str">
        <f>IF(SUM('Raw Data'!N$3:N$98)&gt;10,IF(AND(ISNUMBER('Raw Data'!N39),'Raw Data'!N39&lt;40,'Raw Data'!N39&gt;0),'Raw Data'!N39,40),"")</f>
        <v/>
      </c>
      <c r="O40" s="2" t="str">
        <f>IF(SUM('Raw Data'!O$3:O$98)&gt;10,IF(AND(ISNUMBER('Raw Data'!O39),'Raw Data'!O39&lt;40,'Raw Data'!O39&gt;0),'Raw Data'!O39,40),"")</f>
        <v/>
      </c>
    </row>
    <row r="41" spans="1:15" x14ac:dyDescent="0.25">
      <c r="A41" s="2" t="str">
        <f>'Gene Table'!D16</f>
        <v>PTEN</v>
      </c>
      <c r="B41" s="110"/>
      <c r="C41" s="3" t="s">
        <v>43</v>
      </c>
      <c r="D41" s="2">
        <f>IF(SUM('Raw Data'!D$3:D$98)&gt;10,IF(AND(ISNUMBER('Raw Data'!D40),'Raw Data'!D40&lt;40,'Raw Data'!D40&gt;0),'Raw Data'!D40,40),"")</f>
        <v>29.260866</v>
      </c>
      <c r="E41" s="2">
        <f>IF(SUM('Raw Data'!E$3:E$98)&gt;10,IF(AND(ISNUMBER('Raw Data'!E40),'Raw Data'!E40&lt;40,'Raw Data'!E40&gt;0),'Raw Data'!E40,40),"")</f>
        <v>25.110868</v>
      </c>
      <c r="F41" s="2">
        <f>IF(SUM('Raw Data'!F$3:F$98)&gt;10,IF(AND(ISNUMBER('Raw Data'!F40),'Raw Data'!F40&lt;40,'Raw Data'!F40&gt;0),'Raw Data'!F40,40),"")</f>
        <v>23.245998</v>
      </c>
      <c r="G41" s="2">
        <f>IF(SUM('Raw Data'!G$3:G$98)&gt;10,IF(AND(ISNUMBER('Raw Data'!G40),'Raw Data'!G40&lt;40,'Raw Data'!G40&gt;0),'Raw Data'!G40,40),"")</f>
        <v>22.742304000000001</v>
      </c>
      <c r="H41" s="2" t="str">
        <f>IF(SUM('Raw Data'!H$3:H$98)&gt;10,IF(AND(ISNUMBER('Raw Data'!H40),'Raw Data'!H40&lt;40,'Raw Data'!H40&gt;0),'Raw Data'!H40,40),"")</f>
        <v/>
      </c>
      <c r="I41" s="2" t="str">
        <f>IF(SUM('Raw Data'!I$3:I$98)&gt;10,IF(AND(ISNUMBER('Raw Data'!I40),'Raw Data'!I40&lt;40,'Raw Data'!I40&gt;0),'Raw Data'!I40,40),"")</f>
        <v/>
      </c>
      <c r="J41" s="2" t="str">
        <f>IF(SUM('Raw Data'!J$3:J$98)&gt;10,IF(AND(ISNUMBER('Raw Data'!J40),'Raw Data'!J40&lt;40,'Raw Data'!J40&gt;0),'Raw Data'!J40,40),"")</f>
        <v/>
      </c>
      <c r="K41" s="2" t="str">
        <f>IF(SUM('Raw Data'!K$3:K$98)&gt;10,IF(AND(ISNUMBER('Raw Data'!K40),'Raw Data'!K40&lt;40,'Raw Data'!K40&gt;0),'Raw Data'!K40,40),"")</f>
        <v/>
      </c>
      <c r="L41" s="2" t="str">
        <f>IF(SUM('Raw Data'!L$3:L$98)&gt;10,IF(AND(ISNUMBER('Raw Data'!L40),'Raw Data'!L40&lt;40,'Raw Data'!L40&gt;0),'Raw Data'!L40,40),"")</f>
        <v/>
      </c>
      <c r="M41" s="2" t="str">
        <f>IF(SUM('Raw Data'!M$3:M$98)&gt;10,IF(AND(ISNUMBER('Raw Data'!M40),'Raw Data'!M40&lt;40,'Raw Data'!M40&gt;0),'Raw Data'!M40,40),"")</f>
        <v/>
      </c>
      <c r="N41" s="2" t="str">
        <f>IF(SUM('Raw Data'!N$3:N$98)&gt;10,IF(AND(ISNUMBER('Raw Data'!N40),'Raw Data'!N40&lt;40,'Raw Data'!N40&gt;0),'Raw Data'!N40,40),"")</f>
        <v/>
      </c>
      <c r="O41" s="2" t="str">
        <f>IF(SUM('Raw Data'!O$3:O$98)&gt;10,IF(AND(ISNUMBER('Raw Data'!O40),'Raw Data'!O40&lt;40,'Raw Data'!O40&gt;0),'Raw Data'!O40,40),"")</f>
        <v/>
      </c>
    </row>
    <row r="42" spans="1:15" x14ac:dyDescent="0.25">
      <c r="A42" s="2" t="str">
        <f>'Gene Table'!D17</f>
        <v>PTGS2</v>
      </c>
      <c r="B42" s="110"/>
      <c r="C42" s="3" t="s">
        <v>44</v>
      </c>
      <c r="D42" s="2">
        <f>IF(SUM('Raw Data'!D$3:D$98)&gt;10,IF(AND(ISNUMBER('Raw Data'!D41),'Raw Data'!D41&lt;40,'Raw Data'!D41&gt;0),'Raw Data'!D41,40),"")</f>
        <v>22.827943999999999</v>
      </c>
      <c r="E42" s="2">
        <f>IF(SUM('Raw Data'!E$3:E$98)&gt;10,IF(AND(ISNUMBER('Raw Data'!E41),'Raw Data'!E41&lt;40,'Raw Data'!E41&gt;0),'Raw Data'!E41,40),"")</f>
        <v>22.854299999999999</v>
      </c>
      <c r="F42" s="2">
        <f>IF(SUM('Raw Data'!F$3:F$98)&gt;10,IF(AND(ISNUMBER('Raw Data'!F41),'Raw Data'!F41&lt;40,'Raw Data'!F41&gt;0),'Raw Data'!F41,40),"")</f>
        <v>23.048283000000001</v>
      </c>
      <c r="G42" s="2">
        <f>IF(SUM('Raw Data'!G$3:G$98)&gt;10,IF(AND(ISNUMBER('Raw Data'!G41),'Raw Data'!G41&lt;40,'Raw Data'!G41&gt;0),'Raw Data'!G41,40),"")</f>
        <v>23.136430000000001</v>
      </c>
      <c r="H42" s="2" t="str">
        <f>IF(SUM('Raw Data'!H$3:H$98)&gt;10,IF(AND(ISNUMBER('Raw Data'!H41),'Raw Data'!H41&lt;40,'Raw Data'!H41&gt;0),'Raw Data'!H41,40),"")</f>
        <v/>
      </c>
      <c r="I42" s="2" t="str">
        <f>IF(SUM('Raw Data'!I$3:I$98)&gt;10,IF(AND(ISNUMBER('Raw Data'!I41),'Raw Data'!I41&lt;40,'Raw Data'!I41&gt;0),'Raw Data'!I41,40),"")</f>
        <v/>
      </c>
      <c r="J42" s="2" t="str">
        <f>IF(SUM('Raw Data'!J$3:J$98)&gt;10,IF(AND(ISNUMBER('Raw Data'!J41),'Raw Data'!J41&lt;40,'Raw Data'!J41&gt;0),'Raw Data'!J41,40),"")</f>
        <v/>
      </c>
      <c r="K42" s="2" t="str">
        <f>IF(SUM('Raw Data'!K$3:K$98)&gt;10,IF(AND(ISNUMBER('Raw Data'!K41),'Raw Data'!K41&lt;40,'Raw Data'!K41&gt;0),'Raw Data'!K41,40),"")</f>
        <v/>
      </c>
      <c r="L42" s="2" t="str">
        <f>IF(SUM('Raw Data'!L$3:L$98)&gt;10,IF(AND(ISNUMBER('Raw Data'!L41),'Raw Data'!L41&lt;40,'Raw Data'!L41&gt;0),'Raw Data'!L41,40),"")</f>
        <v/>
      </c>
      <c r="M42" s="2" t="str">
        <f>IF(SUM('Raw Data'!M$3:M$98)&gt;10,IF(AND(ISNUMBER('Raw Data'!M41),'Raw Data'!M41&lt;40,'Raw Data'!M41&gt;0),'Raw Data'!M41,40),"")</f>
        <v/>
      </c>
      <c r="N42" s="2" t="str">
        <f>IF(SUM('Raw Data'!N$3:N$98)&gt;10,IF(AND(ISNUMBER('Raw Data'!N41),'Raw Data'!N41&lt;40,'Raw Data'!N41&gt;0),'Raw Data'!N41,40),"")</f>
        <v/>
      </c>
      <c r="O42" s="2" t="str">
        <f>IF(SUM('Raw Data'!O$3:O$98)&gt;10,IF(AND(ISNUMBER('Raw Data'!O41),'Raw Data'!O41&lt;40,'Raw Data'!O41&gt;0),'Raw Data'!O41,40),"")</f>
        <v/>
      </c>
    </row>
    <row r="43" spans="1:15" x14ac:dyDescent="0.25">
      <c r="A43" s="2" t="str">
        <f>'Gene Table'!D18</f>
        <v>PYCARD</v>
      </c>
      <c r="B43" s="110"/>
      <c r="C43" s="3" t="s">
        <v>45</v>
      </c>
      <c r="D43" s="2">
        <f>IF(SUM('Raw Data'!D$3:D$98)&gt;10,IF(AND(ISNUMBER('Raw Data'!D42),'Raw Data'!D42&lt;40,'Raw Data'!D42&gt;0),'Raw Data'!D42,40),"")</f>
        <v>40</v>
      </c>
      <c r="E43" s="2">
        <f>IF(SUM('Raw Data'!E$3:E$98)&gt;10,IF(AND(ISNUMBER('Raw Data'!E42),'Raw Data'!E42&lt;40,'Raw Data'!E42&gt;0),'Raw Data'!E42,40),"")</f>
        <v>24.968191000000001</v>
      </c>
      <c r="F43" s="2">
        <f>IF(SUM('Raw Data'!F$3:F$98)&gt;10,IF(AND(ISNUMBER('Raw Data'!F42),'Raw Data'!F42&lt;40,'Raw Data'!F42&gt;0),'Raw Data'!F42,40),"")</f>
        <v>23.160689999999999</v>
      </c>
      <c r="G43" s="2">
        <f>IF(SUM('Raw Data'!G$3:G$98)&gt;10,IF(AND(ISNUMBER('Raw Data'!G42),'Raw Data'!G42&lt;40,'Raw Data'!G42&gt;0),'Raw Data'!G42,40),"")</f>
        <v>22.903331999999999</v>
      </c>
      <c r="H43" s="2" t="str">
        <f>IF(SUM('Raw Data'!H$3:H$98)&gt;10,IF(AND(ISNUMBER('Raw Data'!H42),'Raw Data'!H42&lt;40,'Raw Data'!H42&gt;0),'Raw Data'!H42,40),"")</f>
        <v/>
      </c>
      <c r="I43" s="2" t="str">
        <f>IF(SUM('Raw Data'!I$3:I$98)&gt;10,IF(AND(ISNUMBER('Raw Data'!I42),'Raw Data'!I42&lt;40,'Raw Data'!I42&gt;0),'Raw Data'!I42,40),"")</f>
        <v/>
      </c>
      <c r="J43" s="2" t="str">
        <f>IF(SUM('Raw Data'!J$3:J$98)&gt;10,IF(AND(ISNUMBER('Raw Data'!J42),'Raw Data'!J42&lt;40,'Raw Data'!J42&gt;0),'Raw Data'!J42,40),"")</f>
        <v/>
      </c>
      <c r="K43" s="2" t="str">
        <f>IF(SUM('Raw Data'!K$3:K$98)&gt;10,IF(AND(ISNUMBER('Raw Data'!K42),'Raw Data'!K42&lt;40,'Raw Data'!K42&gt;0),'Raw Data'!K42,40),"")</f>
        <v/>
      </c>
      <c r="L43" s="2" t="str">
        <f>IF(SUM('Raw Data'!L$3:L$98)&gt;10,IF(AND(ISNUMBER('Raw Data'!L42),'Raw Data'!L42&lt;40,'Raw Data'!L42&gt;0),'Raw Data'!L42,40),"")</f>
        <v/>
      </c>
      <c r="M43" s="2" t="str">
        <f>IF(SUM('Raw Data'!M$3:M$98)&gt;10,IF(AND(ISNUMBER('Raw Data'!M42),'Raw Data'!M42&lt;40,'Raw Data'!M42&gt;0),'Raw Data'!M42,40),"")</f>
        <v/>
      </c>
      <c r="N43" s="2" t="str">
        <f>IF(SUM('Raw Data'!N$3:N$98)&gt;10,IF(AND(ISNUMBER('Raw Data'!N42),'Raw Data'!N42&lt;40,'Raw Data'!N42&gt;0),'Raw Data'!N42,40),"")</f>
        <v/>
      </c>
      <c r="O43" s="2" t="str">
        <f>IF(SUM('Raw Data'!O$3:O$98)&gt;10,IF(AND(ISNUMBER('Raw Data'!O42),'Raw Data'!O42&lt;40,'Raw Data'!O42&gt;0),'Raw Data'!O42,40),"")</f>
        <v/>
      </c>
    </row>
    <row r="44" spans="1:15" x14ac:dyDescent="0.25">
      <c r="A44" s="2" t="str">
        <f>'Gene Table'!D19</f>
        <v>RASSF1</v>
      </c>
      <c r="B44" s="110"/>
      <c r="C44" s="3" t="s">
        <v>46</v>
      </c>
      <c r="D44" s="2">
        <f>IF(SUM('Raw Data'!D$3:D$98)&gt;10,IF(AND(ISNUMBER('Raw Data'!D43),'Raw Data'!D43&lt;40,'Raw Data'!D43&gt;0),'Raw Data'!D43,40),"")</f>
        <v>22.107721000000002</v>
      </c>
      <c r="E44" s="2">
        <f>IF(SUM('Raw Data'!E$3:E$98)&gt;10,IF(AND(ISNUMBER('Raw Data'!E43),'Raw Data'!E43&lt;40,'Raw Data'!E43&gt;0),'Raw Data'!E43,40),"")</f>
        <v>22.251000000000001</v>
      </c>
      <c r="F44" s="2">
        <f>IF(SUM('Raw Data'!F$3:F$98)&gt;10,IF(AND(ISNUMBER('Raw Data'!F43),'Raw Data'!F43&lt;40,'Raw Data'!F43&gt;0),'Raw Data'!F43,40),"")</f>
        <v>22.075541999999999</v>
      </c>
      <c r="G44" s="2">
        <f>IF(SUM('Raw Data'!G$3:G$98)&gt;10,IF(AND(ISNUMBER('Raw Data'!G43),'Raw Data'!G43&lt;40,'Raw Data'!G43&gt;0),'Raw Data'!G43,40),"")</f>
        <v>22.047606999999999</v>
      </c>
      <c r="H44" s="2" t="str">
        <f>IF(SUM('Raw Data'!H$3:H$98)&gt;10,IF(AND(ISNUMBER('Raw Data'!H43),'Raw Data'!H43&lt;40,'Raw Data'!H43&gt;0),'Raw Data'!H43,40),"")</f>
        <v/>
      </c>
      <c r="I44" s="2" t="str">
        <f>IF(SUM('Raw Data'!I$3:I$98)&gt;10,IF(AND(ISNUMBER('Raw Data'!I43),'Raw Data'!I43&lt;40,'Raw Data'!I43&gt;0),'Raw Data'!I43,40),"")</f>
        <v/>
      </c>
      <c r="J44" s="2" t="str">
        <f>IF(SUM('Raw Data'!J$3:J$98)&gt;10,IF(AND(ISNUMBER('Raw Data'!J43),'Raw Data'!J43&lt;40,'Raw Data'!J43&gt;0),'Raw Data'!J43,40),"")</f>
        <v/>
      </c>
      <c r="K44" s="2" t="str">
        <f>IF(SUM('Raw Data'!K$3:K$98)&gt;10,IF(AND(ISNUMBER('Raw Data'!K43),'Raw Data'!K43&lt;40,'Raw Data'!K43&gt;0),'Raw Data'!K43,40),"")</f>
        <v/>
      </c>
      <c r="L44" s="2" t="str">
        <f>IF(SUM('Raw Data'!L$3:L$98)&gt;10,IF(AND(ISNUMBER('Raw Data'!L43),'Raw Data'!L43&lt;40,'Raw Data'!L43&gt;0),'Raw Data'!L43,40),"")</f>
        <v/>
      </c>
      <c r="M44" s="2" t="str">
        <f>IF(SUM('Raw Data'!M$3:M$98)&gt;10,IF(AND(ISNUMBER('Raw Data'!M43),'Raw Data'!M43&lt;40,'Raw Data'!M43&gt;0),'Raw Data'!M43,40),"")</f>
        <v/>
      </c>
      <c r="N44" s="2" t="str">
        <f>IF(SUM('Raw Data'!N$3:N$98)&gt;10,IF(AND(ISNUMBER('Raw Data'!N43),'Raw Data'!N43&lt;40,'Raw Data'!N43&gt;0),'Raw Data'!N43,40),"")</f>
        <v/>
      </c>
      <c r="O44" s="2" t="str">
        <f>IF(SUM('Raw Data'!O$3:O$98)&gt;10,IF(AND(ISNUMBER('Raw Data'!O43),'Raw Data'!O43&lt;40,'Raw Data'!O43&gt;0),'Raw Data'!O43,40),"")</f>
        <v/>
      </c>
    </row>
    <row r="45" spans="1:15" x14ac:dyDescent="0.25">
      <c r="A45" s="2" t="str">
        <f>'Gene Table'!D20</f>
        <v>SFN</v>
      </c>
      <c r="B45" s="110"/>
      <c r="C45" s="3" t="s">
        <v>47</v>
      </c>
      <c r="D45" s="2">
        <f>IF(SUM('Raw Data'!D$3:D$98)&gt;10,IF(AND(ISNUMBER('Raw Data'!D44),'Raw Data'!D44&lt;40,'Raw Data'!D44&gt;0),'Raw Data'!D44,40),"")</f>
        <v>40</v>
      </c>
      <c r="E45" s="2">
        <f>IF(SUM('Raw Data'!E$3:E$98)&gt;10,IF(AND(ISNUMBER('Raw Data'!E44),'Raw Data'!E44&lt;40,'Raw Data'!E44&gt;0),'Raw Data'!E44,40),"")</f>
        <v>24.321764000000002</v>
      </c>
      <c r="F45" s="2">
        <f>IF(SUM('Raw Data'!F$3:F$98)&gt;10,IF(AND(ISNUMBER('Raw Data'!F44),'Raw Data'!F44&lt;40,'Raw Data'!F44&gt;0),'Raw Data'!F44,40),"")</f>
        <v>22.624925999999999</v>
      </c>
      <c r="G45" s="2">
        <f>IF(SUM('Raw Data'!G$3:G$98)&gt;10,IF(AND(ISNUMBER('Raw Data'!G44),'Raw Data'!G44&lt;40,'Raw Data'!G44&gt;0),'Raw Data'!G44,40),"")</f>
        <v>21.992284999999999</v>
      </c>
      <c r="H45" s="2" t="str">
        <f>IF(SUM('Raw Data'!H$3:H$98)&gt;10,IF(AND(ISNUMBER('Raw Data'!H44),'Raw Data'!H44&lt;40,'Raw Data'!H44&gt;0),'Raw Data'!H44,40),"")</f>
        <v/>
      </c>
      <c r="I45" s="2" t="str">
        <f>IF(SUM('Raw Data'!I$3:I$98)&gt;10,IF(AND(ISNUMBER('Raw Data'!I44),'Raw Data'!I44&lt;40,'Raw Data'!I44&gt;0),'Raw Data'!I44,40),"")</f>
        <v/>
      </c>
      <c r="J45" s="2" t="str">
        <f>IF(SUM('Raw Data'!J$3:J$98)&gt;10,IF(AND(ISNUMBER('Raw Data'!J44),'Raw Data'!J44&lt;40,'Raw Data'!J44&gt;0),'Raw Data'!J44,40),"")</f>
        <v/>
      </c>
      <c r="K45" s="2" t="str">
        <f>IF(SUM('Raw Data'!K$3:K$98)&gt;10,IF(AND(ISNUMBER('Raw Data'!K44),'Raw Data'!K44&lt;40,'Raw Data'!K44&gt;0),'Raw Data'!K44,40),"")</f>
        <v/>
      </c>
      <c r="L45" s="2" t="str">
        <f>IF(SUM('Raw Data'!L$3:L$98)&gt;10,IF(AND(ISNUMBER('Raw Data'!L44),'Raw Data'!L44&lt;40,'Raw Data'!L44&gt;0),'Raw Data'!L44,40),"")</f>
        <v/>
      </c>
      <c r="M45" s="2" t="str">
        <f>IF(SUM('Raw Data'!M$3:M$98)&gt;10,IF(AND(ISNUMBER('Raw Data'!M44),'Raw Data'!M44&lt;40,'Raw Data'!M44&gt;0),'Raw Data'!M44,40),"")</f>
        <v/>
      </c>
      <c r="N45" s="2" t="str">
        <f>IF(SUM('Raw Data'!N$3:N$98)&gt;10,IF(AND(ISNUMBER('Raw Data'!N44),'Raw Data'!N44&lt;40,'Raw Data'!N44&gt;0),'Raw Data'!N44,40),"")</f>
        <v/>
      </c>
      <c r="O45" s="2" t="str">
        <f>IF(SUM('Raw Data'!O$3:O$98)&gt;10,IF(AND(ISNUMBER('Raw Data'!O44),'Raw Data'!O44&lt;40,'Raw Data'!O44&gt;0),'Raw Data'!O44,40),"")</f>
        <v/>
      </c>
    </row>
    <row r="46" spans="1:15" x14ac:dyDescent="0.25">
      <c r="A46" s="2" t="str">
        <f>'Gene Table'!D21</f>
        <v>SLIT2</v>
      </c>
      <c r="B46" s="110"/>
      <c r="C46" s="3" t="s">
        <v>48</v>
      </c>
      <c r="D46" s="2">
        <f>IF(SUM('Raw Data'!D$3:D$98)&gt;10,IF(AND(ISNUMBER('Raw Data'!D45),'Raw Data'!D45&lt;40,'Raw Data'!D45&gt;0),'Raw Data'!D45,40),"")</f>
        <v>23.359584999999999</v>
      </c>
      <c r="E46" s="2">
        <f>IF(SUM('Raw Data'!E$3:E$98)&gt;10,IF(AND(ISNUMBER('Raw Data'!E45),'Raw Data'!E45&lt;40,'Raw Data'!E45&gt;0),'Raw Data'!E45,40),"")</f>
        <v>23.280313</v>
      </c>
      <c r="F46" s="2">
        <f>IF(SUM('Raw Data'!F$3:F$98)&gt;10,IF(AND(ISNUMBER('Raw Data'!F45),'Raw Data'!F45&lt;40,'Raw Data'!F45&gt;0),'Raw Data'!F45,40),"")</f>
        <v>23.418690000000002</v>
      </c>
      <c r="G46" s="2">
        <f>IF(SUM('Raw Data'!G$3:G$98)&gt;10,IF(AND(ISNUMBER('Raw Data'!G45),'Raw Data'!G45&lt;40,'Raw Data'!G45&gt;0),'Raw Data'!G45,40),"")</f>
        <v>23.701589999999999</v>
      </c>
      <c r="H46" s="2" t="str">
        <f>IF(SUM('Raw Data'!H$3:H$98)&gt;10,IF(AND(ISNUMBER('Raw Data'!H45),'Raw Data'!H45&lt;40,'Raw Data'!H45&gt;0),'Raw Data'!H45,40),"")</f>
        <v/>
      </c>
      <c r="I46" s="2" t="str">
        <f>IF(SUM('Raw Data'!I$3:I$98)&gt;10,IF(AND(ISNUMBER('Raw Data'!I45),'Raw Data'!I45&lt;40,'Raw Data'!I45&gt;0),'Raw Data'!I45,40),"")</f>
        <v/>
      </c>
      <c r="J46" s="2" t="str">
        <f>IF(SUM('Raw Data'!J$3:J$98)&gt;10,IF(AND(ISNUMBER('Raw Data'!J45),'Raw Data'!J45&lt;40,'Raw Data'!J45&gt;0),'Raw Data'!J45,40),"")</f>
        <v/>
      </c>
      <c r="K46" s="2" t="str">
        <f>IF(SUM('Raw Data'!K$3:K$98)&gt;10,IF(AND(ISNUMBER('Raw Data'!K45),'Raw Data'!K45&lt;40,'Raw Data'!K45&gt;0),'Raw Data'!K45,40),"")</f>
        <v/>
      </c>
      <c r="L46" s="2" t="str">
        <f>IF(SUM('Raw Data'!L$3:L$98)&gt;10,IF(AND(ISNUMBER('Raw Data'!L45),'Raw Data'!L45&lt;40,'Raw Data'!L45&gt;0),'Raw Data'!L45,40),"")</f>
        <v/>
      </c>
      <c r="M46" s="2" t="str">
        <f>IF(SUM('Raw Data'!M$3:M$98)&gt;10,IF(AND(ISNUMBER('Raw Data'!M45),'Raw Data'!M45&lt;40,'Raw Data'!M45&gt;0),'Raw Data'!M45,40),"")</f>
        <v/>
      </c>
      <c r="N46" s="2" t="str">
        <f>IF(SUM('Raw Data'!N$3:N$98)&gt;10,IF(AND(ISNUMBER('Raw Data'!N45),'Raw Data'!N45&lt;40,'Raw Data'!N45&gt;0),'Raw Data'!N45,40),"")</f>
        <v/>
      </c>
      <c r="O46" s="2" t="str">
        <f>IF(SUM('Raw Data'!O$3:O$98)&gt;10,IF(AND(ISNUMBER('Raw Data'!O45),'Raw Data'!O45&lt;40,'Raw Data'!O45&gt;0),'Raw Data'!O45,40),"")</f>
        <v/>
      </c>
    </row>
    <row r="47" spans="1:15" x14ac:dyDescent="0.25">
      <c r="A47" s="2" t="str">
        <f>'Gene Table'!D22</f>
        <v>THBS1</v>
      </c>
      <c r="B47" s="110"/>
      <c r="C47" s="3" t="s">
        <v>49</v>
      </c>
      <c r="D47" s="2">
        <f>IF(SUM('Raw Data'!D$3:D$98)&gt;10,IF(AND(ISNUMBER('Raw Data'!D46),'Raw Data'!D46&lt;40,'Raw Data'!D46&gt;0),'Raw Data'!D46,40),"")</f>
        <v>25.474993000000001</v>
      </c>
      <c r="E47" s="2">
        <f>IF(SUM('Raw Data'!E$3:E$98)&gt;10,IF(AND(ISNUMBER('Raw Data'!E46),'Raw Data'!E46&lt;40,'Raw Data'!E46&gt;0),'Raw Data'!E46,40),"")</f>
        <v>24.171059</v>
      </c>
      <c r="F47" s="2">
        <f>IF(SUM('Raw Data'!F$3:F$98)&gt;10,IF(AND(ISNUMBER('Raw Data'!F46),'Raw Data'!F46&lt;40,'Raw Data'!F46&gt;0),'Raw Data'!F46,40),"")</f>
        <v>23.207253999999999</v>
      </c>
      <c r="G47" s="2">
        <f>IF(SUM('Raw Data'!G$3:G$98)&gt;10,IF(AND(ISNUMBER('Raw Data'!G46),'Raw Data'!G46&lt;40,'Raw Data'!G46&gt;0),'Raw Data'!G46,40),"")</f>
        <v>23.242235000000001</v>
      </c>
      <c r="H47" s="2" t="str">
        <f>IF(SUM('Raw Data'!H$3:H$98)&gt;10,IF(AND(ISNUMBER('Raw Data'!H46),'Raw Data'!H46&lt;40,'Raw Data'!H46&gt;0),'Raw Data'!H46,40),"")</f>
        <v/>
      </c>
      <c r="I47" s="2" t="str">
        <f>IF(SUM('Raw Data'!I$3:I$98)&gt;10,IF(AND(ISNUMBER('Raw Data'!I46),'Raw Data'!I46&lt;40,'Raw Data'!I46&gt;0),'Raw Data'!I46,40),"")</f>
        <v/>
      </c>
      <c r="J47" s="2" t="str">
        <f>IF(SUM('Raw Data'!J$3:J$98)&gt;10,IF(AND(ISNUMBER('Raw Data'!J46),'Raw Data'!J46&lt;40,'Raw Data'!J46&gt;0),'Raw Data'!J46,40),"")</f>
        <v/>
      </c>
      <c r="K47" s="2" t="str">
        <f>IF(SUM('Raw Data'!K$3:K$98)&gt;10,IF(AND(ISNUMBER('Raw Data'!K46),'Raw Data'!K46&lt;40,'Raw Data'!K46&gt;0),'Raw Data'!K46,40),"")</f>
        <v/>
      </c>
      <c r="L47" s="2" t="str">
        <f>IF(SUM('Raw Data'!L$3:L$98)&gt;10,IF(AND(ISNUMBER('Raw Data'!L46),'Raw Data'!L46&lt;40,'Raw Data'!L46&gt;0),'Raw Data'!L46,40),"")</f>
        <v/>
      </c>
      <c r="M47" s="2" t="str">
        <f>IF(SUM('Raw Data'!M$3:M$98)&gt;10,IF(AND(ISNUMBER('Raw Data'!M46),'Raw Data'!M46&lt;40,'Raw Data'!M46&gt;0),'Raw Data'!M46,40),"")</f>
        <v/>
      </c>
      <c r="N47" s="2" t="str">
        <f>IF(SUM('Raw Data'!N$3:N$98)&gt;10,IF(AND(ISNUMBER('Raw Data'!N46),'Raw Data'!N46&lt;40,'Raw Data'!N46&gt;0),'Raw Data'!N46,40),"")</f>
        <v/>
      </c>
      <c r="O47" s="2" t="str">
        <f>IF(SUM('Raw Data'!O$3:O$98)&gt;10,IF(AND(ISNUMBER('Raw Data'!O46),'Raw Data'!O46&lt;40,'Raw Data'!O46&gt;0),'Raw Data'!O46,40),"")</f>
        <v/>
      </c>
    </row>
    <row r="48" spans="1:15" x14ac:dyDescent="0.25">
      <c r="A48" s="2" t="str">
        <f>'Gene Table'!D23</f>
        <v>TNFRSF10C</v>
      </c>
      <c r="B48" s="110"/>
      <c r="C48" s="3" t="s">
        <v>50</v>
      </c>
      <c r="D48" s="2">
        <f>IF(SUM('Raw Data'!D$3:D$98)&gt;10,IF(AND(ISNUMBER('Raw Data'!D47),'Raw Data'!D47&lt;40,'Raw Data'!D47&gt;0),'Raw Data'!D47,40),"")</f>
        <v>34.942039999999999</v>
      </c>
      <c r="E48" s="2">
        <f>IF(SUM('Raw Data'!E$3:E$98)&gt;10,IF(AND(ISNUMBER('Raw Data'!E47),'Raw Data'!E47&lt;40,'Raw Data'!E47&gt;0),'Raw Data'!E47,40),"")</f>
        <v>25.043827</v>
      </c>
      <c r="F48" s="2">
        <f>IF(SUM('Raw Data'!F$3:F$98)&gt;10,IF(AND(ISNUMBER('Raw Data'!F47),'Raw Data'!F47&lt;40,'Raw Data'!F47&gt;0),'Raw Data'!F47,40),"")</f>
        <v>23.20158</v>
      </c>
      <c r="G48" s="2">
        <f>IF(SUM('Raw Data'!G$3:G$98)&gt;10,IF(AND(ISNUMBER('Raw Data'!G47),'Raw Data'!G47&lt;40,'Raw Data'!G47&gt;0),'Raw Data'!G47,40),"")</f>
        <v>22.958641</v>
      </c>
      <c r="H48" s="2" t="str">
        <f>IF(SUM('Raw Data'!H$3:H$98)&gt;10,IF(AND(ISNUMBER('Raw Data'!H47),'Raw Data'!H47&lt;40,'Raw Data'!H47&gt;0),'Raw Data'!H47,40),"")</f>
        <v/>
      </c>
      <c r="I48" s="2" t="str">
        <f>IF(SUM('Raw Data'!I$3:I$98)&gt;10,IF(AND(ISNUMBER('Raw Data'!I47),'Raw Data'!I47&lt;40,'Raw Data'!I47&gt;0),'Raw Data'!I47,40),"")</f>
        <v/>
      </c>
      <c r="J48" s="2" t="str">
        <f>IF(SUM('Raw Data'!J$3:J$98)&gt;10,IF(AND(ISNUMBER('Raw Data'!J47),'Raw Data'!J47&lt;40,'Raw Data'!J47&gt;0),'Raw Data'!J47,40),"")</f>
        <v/>
      </c>
      <c r="K48" s="2" t="str">
        <f>IF(SUM('Raw Data'!K$3:K$98)&gt;10,IF(AND(ISNUMBER('Raw Data'!K47),'Raw Data'!K47&lt;40,'Raw Data'!K47&gt;0),'Raw Data'!K47,40),"")</f>
        <v/>
      </c>
      <c r="L48" s="2" t="str">
        <f>IF(SUM('Raw Data'!L$3:L$98)&gt;10,IF(AND(ISNUMBER('Raw Data'!L47),'Raw Data'!L47&lt;40,'Raw Data'!L47&gt;0),'Raw Data'!L47,40),"")</f>
        <v/>
      </c>
      <c r="M48" s="2" t="str">
        <f>IF(SUM('Raw Data'!M$3:M$98)&gt;10,IF(AND(ISNUMBER('Raw Data'!M47),'Raw Data'!M47&lt;40,'Raw Data'!M47&gt;0),'Raw Data'!M47,40),"")</f>
        <v/>
      </c>
      <c r="N48" s="2" t="str">
        <f>IF(SUM('Raw Data'!N$3:N$98)&gt;10,IF(AND(ISNUMBER('Raw Data'!N47),'Raw Data'!N47&lt;40,'Raw Data'!N47&gt;0),'Raw Data'!N47,40),"")</f>
        <v/>
      </c>
      <c r="O48" s="2" t="str">
        <f>IF(SUM('Raw Data'!O$3:O$98)&gt;10,IF(AND(ISNUMBER('Raw Data'!O47),'Raw Data'!O47&lt;40,'Raw Data'!O47&gt;0),'Raw Data'!O47,40),"")</f>
        <v/>
      </c>
    </row>
    <row r="49" spans="1:15" x14ac:dyDescent="0.25">
      <c r="A49" s="2" t="str">
        <f>'Gene Table'!D24</f>
        <v>TP73</v>
      </c>
      <c r="B49" s="110"/>
      <c r="C49" s="3" t="s">
        <v>51</v>
      </c>
      <c r="D49" s="2">
        <f>IF(SUM('Raw Data'!D$3:D$98)&gt;10,IF(AND(ISNUMBER('Raw Data'!D48),'Raw Data'!D48&lt;40,'Raw Data'!D48&gt;0),'Raw Data'!D48,40),"")</f>
        <v>23.628530000000001</v>
      </c>
      <c r="E49" s="2">
        <f>IF(SUM('Raw Data'!E$3:E$98)&gt;10,IF(AND(ISNUMBER('Raw Data'!E48),'Raw Data'!E48&lt;40,'Raw Data'!E48&gt;0),'Raw Data'!E48,40),"")</f>
        <v>23.42089</v>
      </c>
      <c r="F49" s="2">
        <f>IF(SUM('Raw Data'!F$3:F$98)&gt;10,IF(AND(ISNUMBER('Raw Data'!F48),'Raw Data'!F48&lt;40,'Raw Data'!F48&gt;0),'Raw Data'!F48,40),"")</f>
        <v>22.980343000000001</v>
      </c>
      <c r="G49" s="2">
        <f>IF(SUM('Raw Data'!G$3:G$98)&gt;10,IF(AND(ISNUMBER('Raw Data'!G48),'Raw Data'!G48&lt;40,'Raw Data'!G48&gt;0),'Raw Data'!G48,40),"")</f>
        <v>22.801159999999999</v>
      </c>
      <c r="H49" s="2" t="str">
        <f>IF(SUM('Raw Data'!H$3:H$98)&gt;10,IF(AND(ISNUMBER('Raw Data'!H48),'Raw Data'!H48&lt;40,'Raw Data'!H48&gt;0),'Raw Data'!H48,40),"")</f>
        <v/>
      </c>
      <c r="I49" s="2" t="str">
        <f>IF(SUM('Raw Data'!I$3:I$98)&gt;10,IF(AND(ISNUMBER('Raw Data'!I48),'Raw Data'!I48&lt;40,'Raw Data'!I48&gt;0),'Raw Data'!I48,40),"")</f>
        <v/>
      </c>
      <c r="J49" s="2" t="str">
        <f>IF(SUM('Raw Data'!J$3:J$98)&gt;10,IF(AND(ISNUMBER('Raw Data'!J48),'Raw Data'!J48&lt;40,'Raw Data'!J48&gt;0),'Raw Data'!J48,40),"")</f>
        <v/>
      </c>
      <c r="K49" s="2" t="str">
        <f>IF(SUM('Raw Data'!K$3:K$98)&gt;10,IF(AND(ISNUMBER('Raw Data'!K48),'Raw Data'!K48&lt;40,'Raw Data'!K48&gt;0),'Raw Data'!K48,40),"")</f>
        <v/>
      </c>
      <c r="L49" s="2" t="str">
        <f>IF(SUM('Raw Data'!L$3:L$98)&gt;10,IF(AND(ISNUMBER('Raw Data'!L48),'Raw Data'!L48&lt;40,'Raw Data'!L48&gt;0),'Raw Data'!L48,40),"")</f>
        <v/>
      </c>
      <c r="M49" s="2" t="str">
        <f>IF(SUM('Raw Data'!M$3:M$98)&gt;10,IF(AND(ISNUMBER('Raw Data'!M48),'Raw Data'!M48&lt;40,'Raw Data'!M48&gt;0),'Raw Data'!M48,40),"")</f>
        <v/>
      </c>
      <c r="N49" s="2" t="str">
        <f>IF(SUM('Raw Data'!N$3:N$98)&gt;10,IF(AND(ISNUMBER('Raw Data'!N48),'Raw Data'!N48&lt;40,'Raw Data'!N48&gt;0),'Raw Data'!N48,40),"")</f>
        <v/>
      </c>
      <c r="O49" s="2" t="str">
        <f>IF(SUM('Raw Data'!O$3:O$98)&gt;10,IF(AND(ISNUMBER('Raw Data'!O48),'Raw Data'!O48&lt;40,'Raw Data'!O48&gt;0),'Raw Data'!O48,40),"")</f>
        <v/>
      </c>
    </row>
    <row r="50" spans="1:15" x14ac:dyDescent="0.25">
      <c r="A50" s="2" t="str">
        <f>'Gene Table'!D25</f>
        <v>SEC</v>
      </c>
      <c r="B50" s="110"/>
      <c r="C50" s="3" t="s">
        <v>52</v>
      </c>
      <c r="D50" s="2">
        <f>IF(SUM('Raw Data'!D$3:D$98)&gt;10,IF(AND(ISNUMBER('Raw Data'!D49),'Raw Data'!D49&lt;40,'Raw Data'!D49&gt;0),'Raw Data'!D49,40),"")</f>
        <v>40</v>
      </c>
      <c r="E50" s="2">
        <f>IF(SUM('Raw Data'!E$3:E$98)&gt;10,IF(AND(ISNUMBER('Raw Data'!E49),'Raw Data'!E49&lt;40,'Raw Data'!E49&gt;0),'Raw Data'!E49,40),"")</f>
        <v>28.08</v>
      </c>
      <c r="F50" s="2">
        <f>IF(SUM('Raw Data'!F$3:F$98)&gt;10,IF(AND(ISNUMBER('Raw Data'!F49),'Raw Data'!F49&lt;40,'Raw Data'!F49&gt;0),'Raw Data'!F49,40),"")</f>
        <v>27.01</v>
      </c>
      <c r="G50" s="2">
        <f>IF(SUM('Raw Data'!G$3:G$98)&gt;10,IF(AND(ISNUMBER('Raw Data'!G49),'Raw Data'!G49&lt;40,'Raw Data'!G49&gt;0),'Raw Data'!G49,40),"")</f>
        <v>26.82</v>
      </c>
      <c r="H50" s="2" t="str">
        <f>IF(SUM('Raw Data'!H$3:H$98)&gt;10,IF(AND(ISNUMBER('Raw Data'!H49),'Raw Data'!H49&lt;40,'Raw Data'!H49&gt;0),'Raw Data'!H49,40),"")</f>
        <v/>
      </c>
      <c r="I50" s="2" t="str">
        <f>IF(SUM('Raw Data'!I$3:I$98)&gt;10,IF(AND(ISNUMBER('Raw Data'!I49),'Raw Data'!I49&lt;40,'Raw Data'!I49&gt;0),'Raw Data'!I49,40),"")</f>
        <v/>
      </c>
      <c r="J50" s="2" t="str">
        <f>IF(SUM('Raw Data'!J$3:J$98)&gt;10,IF(AND(ISNUMBER('Raw Data'!J49),'Raw Data'!J49&lt;40,'Raw Data'!J49&gt;0),'Raw Data'!J49,40),"")</f>
        <v/>
      </c>
      <c r="K50" s="2" t="str">
        <f>IF(SUM('Raw Data'!K$3:K$98)&gt;10,IF(AND(ISNUMBER('Raw Data'!K49),'Raw Data'!K49&lt;40,'Raw Data'!K49&gt;0),'Raw Data'!K49,40),"")</f>
        <v/>
      </c>
      <c r="L50" s="2" t="str">
        <f>IF(SUM('Raw Data'!L$3:L$98)&gt;10,IF(AND(ISNUMBER('Raw Data'!L49),'Raw Data'!L49&lt;40,'Raw Data'!L49&gt;0),'Raw Data'!L49,40),"")</f>
        <v/>
      </c>
      <c r="M50" s="2" t="str">
        <f>IF(SUM('Raw Data'!M$3:M$98)&gt;10,IF(AND(ISNUMBER('Raw Data'!M49),'Raw Data'!M49&lt;40,'Raw Data'!M49&gt;0),'Raw Data'!M49,40),"")</f>
        <v/>
      </c>
      <c r="N50" s="2" t="str">
        <f>IF(SUM('Raw Data'!N$3:N$98)&gt;10,IF(AND(ISNUMBER('Raw Data'!N49),'Raw Data'!N49&lt;40,'Raw Data'!N49&gt;0),'Raw Data'!N49,40),"")</f>
        <v/>
      </c>
      <c r="O50" s="2" t="str">
        <f>IF(SUM('Raw Data'!O$3:O$98)&gt;10,IF(AND(ISNUMBER('Raw Data'!O49),'Raw Data'!O49&lt;40,'Raw Data'!O49&gt;0),'Raw Data'!O49,40),"")</f>
        <v/>
      </c>
    </row>
    <row r="51" spans="1:15" x14ac:dyDescent="0.25">
      <c r="A51" s="2" t="str">
        <f>'Gene Table'!D26</f>
        <v>DEC</v>
      </c>
      <c r="B51" s="111"/>
      <c r="C51" s="3" t="s">
        <v>53</v>
      </c>
      <c r="D51" s="2">
        <f>IF(SUM('Raw Data'!D$3:D$98)&gt;10,IF(AND(ISNUMBER('Raw Data'!D50),'Raw Data'!D50&lt;40,'Raw Data'!D50&gt;0),'Raw Data'!D50,40),"")</f>
        <v>23.8</v>
      </c>
      <c r="E51" s="2">
        <f>IF(SUM('Raw Data'!E$3:E$98)&gt;10,IF(AND(ISNUMBER('Raw Data'!E50),'Raw Data'!E50&lt;40,'Raw Data'!E50&gt;0),'Raw Data'!E50,40),"")</f>
        <v>23.9</v>
      </c>
      <c r="F51" s="2">
        <f>IF(SUM('Raw Data'!F$3:F$98)&gt;10,IF(AND(ISNUMBER('Raw Data'!F50),'Raw Data'!F50&lt;40,'Raw Data'!F50&gt;0),'Raw Data'!F50,40),"")</f>
        <v>24.008649999999999</v>
      </c>
      <c r="G51" s="2">
        <f>IF(SUM('Raw Data'!G$3:G$98)&gt;10,IF(AND(ISNUMBER('Raw Data'!G50),'Raw Data'!G50&lt;40,'Raw Data'!G50&gt;0),'Raw Data'!G50,40),"")</f>
        <v>23.657713000000001</v>
      </c>
      <c r="H51" s="2" t="str">
        <f>IF(SUM('Raw Data'!H$3:H$98)&gt;10,IF(AND(ISNUMBER('Raw Data'!H50),'Raw Data'!H50&lt;40,'Raw Data'!H50&gt;0),'Raw Data'!H50,40),"")</f>
        <v/>
      </c>
      <c r="I51" s="2" t="str">
        <f>IF(SUM('Raw Data'!I$3:I$98)&gt;10,IF(AND(ISNUMBER('Raw Data'!I50),'Raw Data'!I50&lt;40,'Raw Data'!I50&gt;0),'Raw Data'!I50,40),"")</f>
        <v/>
      </c>
      <c r="J51" s="2" t="str">
        <f>IF(SUM('Raw Data'!J$3:J$98)&gt;10,IF(AND(ISNUMBER('Raw Data'!J50),'Raw Data'!J50&lt;40,'Raw Data'!J50&gt;0),'Raw Data'!J50,40),"")</f>
        <v/>
      </c>
      <c r="K51" s="2" t="str">
        <f>IF(SUM('Raw Data'!K$3:K$98)&gt;10,IF(AND(ISNUMBER('Raw Data'!K50),'Raw Data'!K50&lt;40,'Raw Data'!K50&gt;0),'Raw Data'!K50,40),"")</f>
        <v/>
      </c>
      <c r="L51" s="2" t="str">
        <f>IF(SUM('Raw Data'!L$3:L$98)&gt;10,IF(AND(ISNUMBER('Raw Data'!L50),'Raw Data'!L50&lt;40,'Raw Data'!L50&gt;0),'Raw Data'!L50,40),"")</f>
        <v/>
      </c>
      <c r="M51" s="2" t="str">
        <f>IF(SUM('Raw Data'!M$3:M$98)&gt;10,IF(AND(ISNUMBER('Raw Data'!M50),'Raw Data'!M50&lt;40,'Raw Data'!M50&gt;0),'Raw Data'!M50,40),"")</f>
        <v/>
      </c>
      <c r="N51" s="2" t="str">
        <f>IF(SUM('Raw Data'!N$3:N$98)&gt;10,IF(AND(ISNUMBER('Raw Data'!N50),'Raw Data'!N50&lt;40,'Raw Data'!N50&gt;0),'Raw Data'!N50,40),"")</f>
        <v/>
      </c>
      <c r="O51" s="2" t="str">
        <f>IF(SUM('Raw Data'!O$3:O$98)&gt;10,IF(AND(ISNUMBER('Raw Data'!O50),'Raw Data'!O50&lt;40,'Raw Data'!O50&gt;0),'Raw Data'!O50,40),"")</f>
        <v/>
      </c>
    </row>
    <row r="52" spans="1:15" x14ac:dyDescent="0.25">
      <c r="A52" s="2" t="str">
        <f>'Gene Table'!D3</f>
        <v>ADAM23</v>
      </c>
      <c r="B52" s="109" t="s">
        <v>54</v>
      </c>
      <c r="C52" s="3" t="s">
        <v>55</v>
      </c>
      <c r="D52" s="2">
        <f>IF(SUM('Raw Data'!D$3:D$98)&gt;10,IF(AND(ISNUMBER('Raw Data'!D51),'Raw Data'!D51&lt;40,'Raw Data'!D51&gt;0),'Raw Data'!D51,40),"")</f>
        <v>22.212935999999999</v>
      </c>
      <c r="E52" s="2">
        <f>IF(SUM('Raw Data'!E$3:E$98)&gt;10,IF(AND(ISNUMBER('Raw Data'!E51),'Raw Data'!E51&lt;40,'Raw Data'!E51&gt;0),'Raw Data'!E51,40),"")</f>
        <v>22.582905</v>
      </c>
      <c r="F52" s="2">
        <f>IF(SUM('Raw Data'!F$3:F$98)&gt;10,IF(AND(ISNUMBER('Raw Data'!F51),'Raw Data'!F51&lt;40,'Raw Data'!F51&gt;0),'Raw Data'!F51,40),"")</f>
        <v>24.314920000000001</v>
      </c>
      <c r="G52" s="2">
        <f>IF(SUM('Raw Data'!G$3:G$98)&gt;10,IF(AND(ISNUMBER('Raw Data'!G51),'Raw Data'!G51&lt;40,'Raw Data'!G51&gt;0),'Raw Data'!G51,40),"")</f>
        <v>27.638380000000002</v>
      </c>
      <c r="H52" s="2" t="str">
        <f>IF(SUM('Raw Data'!H$3:H$98)&gt;10,IF(AND(ISNUMBER('Raw Data'!H51),'Raw Data'!H51&lt;40,'Raw Data'!H51&gt;0),'Raw Data'!H51,40),"")</f>
        <v/>
      </c>
      <c r="I52" s="2" t="str">
        <f>IF(SUM('Raw Data'!I$3:I$98)&gt;10,IF(AND(ISNUMBER('Raw Data'!I51),'Raw Data'!I51&lt;40,'Raw Data'!I51&gt;0),'Raw Data'!I51,40),"")</f>
        <v/>
      </c>
      <c r="J52" s="2" t="str">
        <f>IF(SUM('Raw Data'!J$3:J$98)&gt;10,IF(AND(ISNUMBER('Raw Data'!J51),'Raw Data'!J51&lt;40,'Raw Data'!J51&gt;0),'Raw Data'!J51,40),"")</f>
        <v/>
      </c>
      <c r="K52" s="2" t="str">
        <f>IF(SUM('Raw Data'!K$3:K$98)&gt;10,IF(AND(ISNUMBER('Raw Data'!K51),'Raw Data'!K51&lt;40,'Raw Data'!K51&gt;0),'Raw Data'!K51,40),"")</f>
        <v/>
      </c>
      <c r="L52" s="2" t="str">
        <f>IF(SUM('Raw Data'!L$3:L$98)&gt;10,IF(AND(ISNUMBER('Raw Data'!L51),'Raw Data'!L51&lt;40,'Raw Data'!L51&gt;0),'Raw Data'!L51,40),"")</f>
        <v/>
      </c>
      <c r="M52" s="2" t="str">
        <f>IF(SUM('Raw Data'!M$3:M$98)&gt;10,IF(AND(ISNUMBER('Raw Data'!M51),'Raw Data'!M51&lt;40,'Raw Data'!M51&gt;0),'Raw Data'!M51,40),"")</f>
        <v/>
      </c>
      <c r="N52" s="2" t="str">
        <f>IF(SUM('Raw Data'!N$3:N$98)&gt;10,IF(AND(ISNUMBER('Raw Data'!N51),'Raw Data'!N51&lt;40,'Raw Data'!N51&gt;0),'Raw Data'!N51,40),"")</f>
        <v/>
      </c>
      <c r="O52" s="2" t="str">
        <f>IF(SUM('Raw Data'!O$3:O$98)&gt;10,IF(AND(ISNUMBER('Raw Data'!O51),'Raw Data'!O51&lt;40,'Raw Data'!O51&gt;0),'Raw Data'!O51,40),"")</f>
        <v/>
      </c>
    </row>
    <row r="53" spans="1:15" x14ac:dyDescent="0.25">
      <c r="A53" s="2" t="str">
        <f>'Gene Table'!D4</f>
        <v>BRCA1</v>
      </c>
      <c r="B53" s="110"/>
      <c r="C53" s="3" t="s">
        <v>56</v>
      </c>
      <c r="D53" s="2">
        <f>IF(SUM('Raw Data'!D$3:D$98)&gt;10,IF(AND(ISNUMBER('Raw Data'!D52),'Raw Data'!D52&lt;40,'Raw Data'!D52&gt;0),'Raw Data'!D52,40),"")</f>
        <v>21.841232000000002</v>
      </c>
      <c r="E53" s="2">
        <f>IF(SUM('Raw Data'!E$3:E$98)&gt;10,IF(AND(ISNUMBER('Raw Data'!E52),'Raw Data'!E52&lt;40,'Raw Data'!E52&gt;0),'Raw Data'!E52,40),"")</f>
        <v>22.284576000000001</v>
      </c>
      <c r="F53" s="2">
        <f>IF(SUM('Raw Data'!F$3:F$98)&gt;10,IF(AND(ISNUMBER('Raw Data'!F52),'Raw Data'!F52&lt;40,'Raw Data'!F52&gt;0),'Raw Data'!F52,40),"")</f>
        <v>23.862521999999998</v>
      </c>
      <c r="G53" s="2">
        <f>IF(SUM('Raw Data'!G$3:G$98)&gt;10,IF(AND(ISNUMBER('Raw Data'!G52),'Raw Data'!G52&lt;40,'Raw Data'!G52&gt;0),'Raw Data'!G52,40),"")</f>
        <v>26.069254000000001</v>
      </c>
      <c r="H53" s="2" t="str">
        <f>IF(SUM('Raw Data'!H$3:H$98)&gt;10,IF(AND(ISNUMBER('Raw Data'!H52),'Raw Data'!H52&lt;40,'Raw Data'!H52&gt;0),'Raw Data'!H52,40),"")</f>
        <v/>
      </c>
      <c r="I53" s="2" t="str">
        <f>IF(SUM('Raw Data'!I$3:I$98)&gt;10,IF(AND(ISNUMBER('Raw Data'!I52),'Raw Data'!I52&lt;40,'Raw Data'!I52&gt;0),'Raw Data'!I52,40),"")</f>
        <v/>
      </c>
      <c r="J53" s="2" t="str">
        <f>IF(SUM('Raw Data'!J$3:J$98)&gt;10,IF(AND(ISNUMBER('Raw Data'!J52),'Raw Data'!J52&lt;40,'Raw Data'!J52&gt;0),'Raw Data'!J52,40),"")</f>
        <v/>
      </c>
      <c r="K53" s="2" t="str">
        <f>IF(SUM('Raw Data'!K$3:K$98)&gt;10,IF(AND(ISNUMBER('Raw Data'!K52),'Raw Data'!K52&lt;40,'Raw Data'!K52&gt;0),'Raw Data'!K52,40),"")</f>
        <v/>
      </c>
      <c r="L53" s="2" t="str">
        <f>IF(SUM('Raw Data'!L$3:L$98)&gt;10,IF(AND(ISNUMBER('Raw Data'!L52),'Raw Data'!L52&lt;40,'Raw Data'!L52&gt;0),'Raw Data'!L52,40),"")</f>
        <v/>
      </c>
      <c r="M53" s="2" t="str">
        <f>IF(SUM('Raw Data'!M$3:M$98)&gt;10,IF(AND(ISNUMBER('Raw Data'!M52),'Raw Data'!M52&lt;40,'Raw Data'!M52&gt;0),'Raw Data'!M52,40),"")</f>
        <v/>
      </c>
      <c r="N53" s="2" t="str">
        <f>IF(SUM('Raw Data'!N$3:N$98)&gt;10,IF(AND(ISNUMBER('Raw Data'!N52),'Raw Data'!N52&lt;40,'Raw Data'!N52&gt;0),'Raw Data'!N52,40),"")</f>
        <v/>
      </c>
      <c r="O53" s="2" t="str">
        <f>IF(SUM('Raw Data'!O$3:O$98)&gt;10,IF(AND(ISNUMBER('Raw Data'!O52),'Raw Data'!O52&lt;40,'Raw Data'!O52&gt;0),'Raw Data'!O52,40),"")</f>
        <v/>
      </c>
    </row>
    <row r="54" spans="1:15" x14ac:dyDescent="0.25">
      <c r="A54" s="2" t="str">
        <f>'Gene Table'!D5</f>
        <v>CCNA1</v>
      </c>
      <c r="B54" s="110"/>
      <c r="C54" s="3" t="s">
        <v>57</v>
      </c>
      <c r="D54" s="2">
        <f>IF(SUM('Raw Data'!D$3:D$98)&gt;10,IF(AND(ISNUMBER('Raw Data'!D53),'Raw Data'!D53&lt;40,'Raw Data'!D53&gt;0),'Raw Data'!D53,40),"")</f>
        <v>26.961784000000002</v>
      </c>
      <c r="E54" s="2">
        <f>IF(SUM('Raw Data'!E$3:E$98)&gt;10,IF(AND(ISNUMBER('Raw Data'!E53),'Raw Data'!E53&lt;40,'Raw Data'!E53&gt;0),'Raw Data'!E53,40),"")</f>
        <v>27.161826999999999</v>
      </c>
      <c r="F54" s="2">
        <f>IF(SUM('Raw Data'!F$3:F$98)&gt;10,IF(AND(ISNUMBER('Raw Data'!F53),'Raw Data'!F53&lt;40,'Raw Data'!F53&gt;0),'Raw Data'!F53,40),"")</f>
        <v>28.572668</v>
      </c>
      <c r="G54" s="2">
        <f>IF(SUM('Raw Data'!G$3:G$98)&gt;10,IF(AND(ISNUMBER('Raw Data'!G53),'Raw Data'!G53&lt;40,'Raw Data'!G53&gt;0),'Raw Data'!G53,40),"")</f>
        <v>30.995944999999999</v>
      </c>
      <c r="H54" s="2" t="str">
        <f>IF(SUM('Raw Data'!H$3:H$98)&gt;10,IF(AND(ISNUMBER('Raw Data'!H53),'Raw Data'!H53&lt;40,'Raw Data'!H53&gt;0),'Raw Data'!H53,40),"")</f>
        <v/>
      </c>
      <c r="I54" s="2" t="str">
        <f>IF(SUM('Raw Data'!I$3:I$98)&gt;10,IF(AND(ISNUMBER('Raw Data'!I53),'Raw Data'!I53&lt;40,'Raw Data'!I53&gt;0),'Raw Data'!I53,40),"")</f>
        <v/>
      </c>
      <c r="J54" s="2" t="str">
        <f>IF(SUM('Raw Data'!J$3:J$98)&gt;10,IF(AND(ISNUMBER('Raw Data'!J53),'Raw Data'!J53&lt;40,'Raw Data'!J53&gt;0),'Raw Data'!J53,40),"")</f>
        <v/>
      </c>
      <c r="K54" s="2" t="str">
        <f>IF(SUM('Raw Data'!K$3:K$98)&gt;10,IF(AND(ISNUMBER('Raw Data'!K53),'Raw Data'!K53&lt;40,'Raw Data'!K53&gt;0),'Raw Data'!K53,40),"")</f>
        <v/>
      </c>
      <c r="L54" s="2" t="str">
        <f>IF(SUM('Raw Data'!L$3:L$98)&gt;10,IF(AND(ISNUMBER('Raw Data'!L53),'Raw Data'!L53&lt;40,'Raw Data'!L53&gt;0),'Raw Data'!L53,40),"")</f>
        <v/>
      </c>
      <c r="M54" s="2" t="str">
        <f>IF(SUM('Raw Data'!M$3:M$98)&gt;10,IF(AND(ISNUMBER('Raw Data'!M53),'Raw Data'!M53&lt;40,'Raw Data'!M53&gt;0),'Raw Data'!M53,40),"")</f>
        <v/>
      </c>
      <c r="N54" s="2" t="str">
        <f>IF(SUM('Raw Data'!N$3:N$98)&gt;10,IF(AND(ISNUMBER('Raw Data'!N53),'Raw Data'!N53&lt;40,'Raw Data'!N53&gt;0),'Raw Data'!N53,40),"")</f>
        <v/>
      </c>
      <c r="O54" s="2" t="str">
        <f>IF(SUM('Raw Data'!O$3:O$98)&gt;10,IF(AND(ISNUMBER('Raw Data'!O53),'Raw Data'!O53&lt;40,'Raw Data'!O53&gt;0),'Raw Data'!O53,40),"")</f>
        <v/>
      </c>
    </row>
    <row r="55" spans="1:15" x14ac:dyDescent="0.25">
      <c r="A55" s="2" t="str">
        <f>'Gene Table'!D6</f>
        <v>CCND2</v>
      </c>
      <c r="B55" s="110"/>
      <c r="C55" s="3" t="s">
        <v>58</v>
      </c>
      <c r="D55" s="2">
        <f>IF(SUM('Raw Data'!D$3:D$98)&gt;10,IF(AND(ISNUMBER('Raw Data'!D54),'Raw Data'!D54&lt;40,'Raw Data'!D54&gt;0),'Raw Data'!D54,40),"")</f>
        <v>22.683613000000001</v>
      </c>
      <c r="E55" s="2">
        <f>IF(SUM('Raw Data'!E$3:E$98)&gt;10,IF(AND(ISNUMBER('Raw Data'!E54),'Raw Data'!E54&lt;40,'Raw Data'!E54&gt;0),'Raw Data'!E54,40),"")</f>
        <v>23.110651000000001</v>
      </c>
      <c r="F55" s="2">
        <f>IF(SUM('Raw Data'!F$3:F$98)&gt;10,IF(AND(ISNUMBER('Raw Data'!F54),'Raw Data'!F54&lt;40,'Raw Data'!F54&gt;0),'Raw Data'!F54,40),"")</f>
        <v>24.738363</v>
      </c>
      <c r="G55" s="2">
        <f>IF(SUM('Raw Data'!G$3:G$98)&gt;10,IF(AND(ISNUMBER('Raw Data'!G54),'Raw Data'!G54&lt;40,'Raw Data'!G54&gt;0),'Raw Data'!G54,40),"")</f>
        <v>29.228992000000002</v>
      </c>
      <c r="H55" s="2" t="str">
        <f>IF(SUM('Raw Data'!H$3:H$98)&gt;10,IF(AND(ISNUMBER('Raw Data'!H54),'Raw Data'!H54&lt;40,'Raw Data'!H54&gt;0),'Raw Data'!H54,40),"")</f>
        <v/>
      </c>
      <c r="I55" s="2" t="str">
        <f>IF(SUM('Raw Data'!I$3:I$98)&gt;10,IF(AND(ISNUMBER('Raw Data'!I54),'Raw Data'!I54&lt;40,'Raw Data'!I54&gt;0),'Raw Data'!I54,40),"")</f>
        <v/>
      </c>
      <c r="J55" s="2" t="str">
        <f>IF(SUM('Raw Data'!J$3:J$98)&gt;10,IF(AND(ISNUMBER('Raw Data'!J54),'Raw Data'!J54&lt;40,'Raw Data'!J54&gt;0),'Raw Data'!J54,40),"")</f>
        <v/>
      </c>
      <c r="K55" s="2" t="str">
        <f>IF(SUM('Raw Data'!K$3:K$98)&gt;10,IF(AND(ISNUMBER('Raw Data'!K54),'Raw Data'!K54&lt;40,'Raw Data'!K54&gt;0),'Raw Data'!K54,40),"")</f>
        <v/>
      </c>
      <c r="L55" s="2" t="str">
        <f>IF(SUM('Raw Data'!L$3:L$98)&gt;10,IF(AND(ISNUMBER('Raw Data'!L54),'Raw Data'!L54&lt;40,'Raw Data'!L54&gt;0),'Raw Data'!L54,40),"")</f>
        <v/>
      </c>
      <c r="M55" s="2" t="str">
        <f>IF(SUM('Raw Data'!M$3:M$98)&gt;10,IF(AND(ISNUMBER('Raw Data'!M54),'Raw Data'!M54&lt;40,'Raw Data'!M54&gt;0),'Raw Data'!M54,40),"")</f>
        <v/>
      </c>
      <c r="N55" s="2" t="str">
        <f>IF(SUM('Raw Data'!N$3:N$98)&gt;10,IF(AND(ISNUMBER('Raw Data'!N54),'Raw Data'!N54&lt;40,'Raw Data'!N54&gt;0),'Raw Data'!N54,40),"")</f>
        <v/>
      </c>
      <c r="O55" s="2" t="str">
        <f>IF(SUM('Raw Data'!O$3:O$98)&gt;10,IF(AND(ISNUMBER('Raw Data'!O54),'Raw Data'!O54&lt;40,'Raw Data'!O54&gt;0),'Raw Data'!O54,40),"")</f>
        <v/>
      </c>
    </row>
    <row r="56" spans="1:15" x14ac:dyDescent="0.25">
      <c r="A56" s="2" t="str">
        <f>'Gene Table'!D7</f>
        <v>CDH1</v>
      </c>
      <c r="B56" s="110"/>
      <c r="C56" s="3" t="s">
        <v>59</v>
      </c>
      <c r="D56" s="2">
        <f>IF(SUM('Raw Data'!D$3:D$98)&gt;10,IF(AND(ISNUMBER('Raw Data'!D55),'Raw Data'!D55&lt;40,'Raw Data'!D55&gt;0),'Raw Data'!D55,40),"")</f>
        <v>21.805954</v>
      </c>
      <c r="E56" s="2">
        <f>IF(SUM('Raw Data'!E$3:E$98)&gt;10,IF(AND(ISNUMBER('Raw Data'!E55),'Raw Data'!E55&lt;40,'Raw Data'!E55&gt;0),'Raw Data'!E55,40),"")</f>
        <v>22.272472</v>
      </c>
      <c r="F56" s="2">
        <f>IF(SUM('Raw Data'!F$3:F$98)&gt;10,IF(AND(ISNUMBER('Raw Data'!F55),'Raw Data'!F55&lt;40,'Raw Data'!F55&gt;0),'Raw Data'!F55,40),"")</f>
        <v>23.950146</v>
      </c>
      <c r="G56" s="2">
        <f>IF(SUM('Raw Data'!G$3:G$98)&gt;10,IF(AND(ISNUMBER('Raw Data'!G55),'Raw Data'!G55&lt;40,'Raw Data'!G55&gt;0),'Raw Data'!G55,40),"")</f>
        <v>27.507189</v>
      </c>
      <c r="H56" s="2" t="str">
        <f>IF(SUM('Raw Data'!H$3:H$98)&gt;10,IF(AND(ISNUMBER('Raw Data'!H55),'Raw Data'!H55&lt;40,'Raw Data'!H55&gt;0),'Raw Data'!H55,40),"")</f>
        <v/>
      </c>
      <c r="I56" s="2" t="str">
        <f>IF(SUM('Raw Data'!I$3:I$98)&gt;10,IF(AND(ISNUMBER('Raw Data'!I55),'Raw Data'!I55&lt;40,'Raw Data'!I55&gt;0),'Raw Data'!I55,40),"")</f>
        <v/>
      </c>
      <c r="J56" s="2" t="str">
        <f>IF(SUM('Raw Data'!J$3:J$98)&gt;10,IF(AND(ISNUMBER('Raw Data'!J55),'Raw Data'!J55&lt;40,'Raw Data'!J55&gt;0),'Raw Data'!J55,40),"")</f>
        <v/>
      </c>
      <c r="K56" s="2" t="str">
        <f>IF(SUM('Raw Data'!K$3:K$98)&gt;10,IF(AND(ISNUMBER('Raw Data'!K55),'Raw Data'!K55&lt;40,'Raw Data'!K55&gt;0),'Raw Data'!K55,40),"")</f>
        <v/>
      </c>
      <c r="L56" s="2" t="str">
        <f>IF(SUM('Raw Data'!L$3:L$98)&gt;10,IF(AND(ISNUMBER('Raw Data'!L55),'Raw Data'!L55&lt;40,'Raw Data'!L55&gt;0),'Raw Data'!L55,40),"")</f>
        <v/>
      </c>
      <c r="M56" s="2" t="str">
        <f>IF(SUM('Raw Data'!M$3:M$98)&gt;10,IF(AND(ISNUMBER('Raw Data'!M55),'Raw Data'!M55&lt;40,'Raw Data'!M55&gt;0),'Raw Data'!M55,40),"")</f>
        <v/>
      </c>
      <c r="N56" s="2" t="str">
        <f>IF(SUM('Raw Data'!N$3:N$98)&gt;10,IF(AND(ISNUMBER('Raw Data'!N55),'Raw Data'!N55&lt;40,'Raw Data'!N55&gt;0),'Raw Data'!N55,40),"")</f>
        <v/>
      </c>
      <c r="O56" s="2" t="str">
        <f>IF(SUM('Raw Data'!O$3:O$98)&gt;10,IF(AND(ISNUMBER('Raw Data'!O55),'Raw Data'!O55&lt;40,'Raw Data'!O55&gt;0),'Raw Data'!O55,40),"")</f>
        <v/>
      </c>
    </row>
    <row r="57" spans="1:15" x14ac:dyDescent="0.25">
      <c r="A57" s="2" t="str">
        <f>'Gene Table'!D8</f>
        <v>CDH13</v>
      </c>
      <c r="B57" s="110"/>
      <c r="C57" s="3" t="s">
        <v>60</v>
      </c>
      <c r="D57" s="2">
        <f>IF(SUM('Raw Data'!D$3:D$98)&gt;10,IF(AND(ISNUMBER('Raw Data'!D56),'Raw Data'!D56&lt;40,'Raw Data'!D56&gt;0),'Raw Data'!D56,40),"")</f>
        <v>22.458368</v>
      </c>
      <c r="E57" s="2">
        <f>IF(SUM('Raw Data'!E$3:E$98)&gt;10,IF(AND(ISNUMBER('Raw Data'!E56),'Raw Data'!E56&lt;40,'Raw Data'!E56&gt;0),'Raw Data'!E56,40),"")</f>
        <v>23.125475000000002</v>
      </c>
      <c r="F57" s="2">
        <f>IF(SUM('Raw Data'!F$3:F$98)&gt;10,IF(AND(ISNUMBER('Raw Data'!F56),'Raw Data'!F56&lt;40,'Raw Data'!F56&gt;0),'Raw Data'!F56,40),"")</f>
        <v>24.600687000000001</v>
      </c>
      <c r="G57" s="2">
        <f>IF(SUM('Raw Data'!G$3:G$98)&gt;10,IF(AND(ISNUMBER('Raw Data'!G56),'Raw Data'!G56&lt;40,'Raw Data'!G56&gt;0),'Raw Data'!G56,40),"")</f>
        <v>28.543036000000001</v>
      </c>
      <c r="H57" s="2" t="str">
        <f>IF(SUM('Raw Data'!H$3:H$98)&gt;10,IF(AND(ISNUMBER('Raw Data'!H56),'Raw Data'!H56&lt;40,'Raw Data'!H56&gt;0),'Raw Data'!H56,40),"")</f>
        <v/>
      </c>
      <c r="I57" s="2" t="str">
        <f>IF(SUM('Raw Data'!I$3:I$98)&gt;10,IF(AND(ISNUMBER('Raw Data'!I56),'Raw Data'!I56&lt;40,'Raw Data'!I56&gt;0),'Raw Data'!I56,40),"")</f>
        <v/>
      </c>
      <c r="J57" s="2" t="str">
        <f>IF(SUM('Raw Data'!J$3:J$98)&gt;10,IF(AND(ISNUMBER('Raw Data'!J56),'Raw Data'!J56&lt;40,'Raw Data'!J56&gt;0),'Raw Data'!J56,40),"")</f>
        <v/>
      </c>
      <c r="K57" s="2" t="str">
        <f>IF(SUM('Raw Data'!K$3:K$98)&gt;10,IF(AND(ISNUMBER('Raw Data'!K56),'Raw Data'!K56&lt;40,'Raw Data'!K56&gt;0),'Raw Data'!K56,40),"")</f>
        <v/>
      </c>
      <c r="L57" s="2" t="str">
        <f>IF(SUM('Raw Data'!L$3:L$98)&gt;10,IF(AND(ISNUMBER('Raw Data'!L56),'Raw Data'!L56&lt;40,'Raw Data'!L56&gt;0),'Raw Data'!L56,40),"")</f>
        <v/>
      </c>
      <c r="M57" s="2" t="str">
        <f>IF(SUM('Raw Data'!M$3:M$98)&gt;10,IF(AND(ISNUMBER('Raw Data'!M56),'Raw Data'!M56&lt;40,'Raw Data'!M56&gt;0),'Raw Data'!M56,40),"")</f>
        <v/>
      </c>
      <c r="N57" s="2" t="str">
        <f>IF(SUM('Raw Data'!N$3:N$98)&gt;10,IF(AND(ISNUMBER('Raw Data'!N56),'Raw Data'!N56&lt;40,'Raw Data'!N56&gt;0),'Raw Data'!N56,40),"")</f>
        <v/>
      </c>
      <c r="O57" s="2" t="str">
        <f>IF(SUM('Raw Data'!O$3:O$98)&gt;10,IF(AND(ISNUMBER('Raw Data'!O56),'Raw Data'!O56&lt;40,'Raw Data'!O56&gt;0),'Raw Data'!O56,40),"")</f>
        <v/>
      </c>
    </row>
    <row r="58" spans="1:15" x14ac:dyDescent="0.25">
      <c r="A58" s="2" t="str">
        <f>'Gene Table'!D9</f>
        <v>CDKN1C</v>
      </c>
      <c r="B58" s="110"/>
      <c r="C58" s="3" t="s">
        <v>61</v>
      </c>
      <c r="D58" s="2">
        <f>IF(SUM('Raw Data'!D$3:D$98)&gt;10,IF(AND(ISNUMBER('Raw Data'!D57),'Raw Data'!D57&lt;40,'Raw Data'!D57&gt;0),'Raw Data'!D57,40),"")</f>
        <v>23.804130000000001</v>
      </c>
      <c r="E58" s="2">
        <f>IF(SUM('Raw Data'!E$3:E$98)&gt;10,IF(AND(ISNUMBER('Raw Data'!E57),'Raw Data'!E57&lt;40,'Raw Data'!E57&gt;0),'Raw Data'!E57,40),"")</f>
        <v>24.111221</v>
      </c>
      <c r="F58" s="2">
        <f>IF(SUM('Raw Data'!F$3:F$98)&gt;10,IF(AND(ISNUMBER('Raw Data'!F57),'Raw Data'!F57&lt;40,'Raw Data'!F57&gt;0),'Raw Data'!F57,40),"")</f>
        <v>25.012357999999999</v>
      </c>
      <c r="G58" s="2">
        <f>IF(SUM('Raw Data'!G$3:G$98)&gt;10,IF(AND(ISNUMBER('Raw Data'!G57),'Raw Data'!G57&lt;40,'Raw Data'!G57&gt;0),'Raw Data'!G57,40),"")</f>
        <v>26.886381</v>
      </c>
      <c r="H58" s="2" t="str">
        <f>IF(SUM('Raw Data'!H$3:H$98)&gt;10,IF(AND(ISNUMBER('Raw Data'!H57),'Raw Data'!H57&lt;40,'Raw Data'!H57&gt;0),'Raw Data'!H57,40),"")</f>
        <v/>
      </c>
      <c r="I58" s="2" t="str">
        <f>IF(SUM('Raw Data'!I$3:I$98)&gt;10,IF(AND(ISNUMBER('Raw Data'!I57),'Raw Data'!I57&lt;40,'Raw Data'!I57&gt;0),'Raw Data'!I57,40),"")</f>
        <v/>
      </c>
      <c r="J58" s="2" t="str">
        <f>IF(SUM('Raw Data'!J$3:J$98)&gt;10,IF(AND(ISNUMBER('Raw Data'!J57),'Raw Data'!J57&lt;40,'Raw Data'!J57&gt;0),'Raw Data'!J57,40),"")</f>
        <v/>
      </c>
      <c r="K58" s="2" t="str">
        <f>IF(SUM('Raw Data'!K$3:K$98)&gt;10,IF(AND(ISNUMBER('Raw Data'!K57),'Raw Data'!K57&lt;40,'Raw Data'!K57&gt;0),'Raw Data'!K57,40),"")</f>
        <v/>
      </c>
      <c r="L58" s="2" t="str">
        <f>IF(SUM('Raw Data'!L$3:L$98)&gt;10,IF(AND(ISNUMBER('Raw Data'!L57),'Raw Data'!L57&lt;40,'Raw Data'!L57&gt;0),'Raw Data'!L57,40),"")</f>
        <v/>
      </c>
      <c r="M58" s="2" t="str">
        <f>IF(SUM('Raw Data'!M$3:M$98)&gt;10,IF(AND(ISNUMBER('Raw Data'!M57),'Raw Data'!M57&lt;40,'Raw Data'!M57&gt;0),'Raw Data'!M57,40),"")</f>
        <v/>
      </c>
      <c r="N58" s="2" t="str">
        <f>IF(SUM('Raw Data'!N$3:N$98)&gt;10,IF(AND(ISNUMBER('Raw Data'!N57),'Raw Data'!N57&lt;40,'Raw Data'!N57&gt;0),'Raw Data'!N57,40),"")</f>
        <v/>
      </c>
      <c r="O58" s="2" t="str">
        <f>IF(SUM('Raw Data'!O$3:O$98)&gt;10,IF(AND(ISNUMBER('Raw Data'!O57),'Raw Data'!O57&lt;40,'Raw Data'!O57&gt;0),'Raw Data'!O57,40),"")</f>
        <v/>
      </c>
    </row>
    <row r="59" spans="1:15" x14ac:dyDescent="0.25">
      <c r="A59" s="2" t="str">
        <f>'Gene Table'!D10</f>
        <v>CDKN2A</v>
      </c>
      <c r="B59" s="110"/>
      <c r="C59" s="3" t="s">
        <v>62</v>
      </c>
      <c r="D59" s="2">
        <f>IF(SUM('Raw Data'!D$3:D$98)&gt;10,IF(AND(ISNUMBER('Raw Data'!D58),'Raw Data'!D58&lt;40,'Raw Data'!D58&gt;0),'Raw Data'!D58,40),"")</f>
        <v>22.516272000000001</v>
      </c>
      <c r="E59" s="2">
        <f>IF(SUM('Raw Data'!E$3:E$98)&gt;10,IF(AND(ISNUMBER('Raw Data'!E58),'Raw Data'!E58&lt;40,'Raw Data'!E58&gt;0),'Raw Data'!E58,40),"")</f>
        <v>22.973033999999998</v>
      </c>
      <c r="F59" s="2">
        <f>IF(SUM('Raw Data'!F$3:F$98)&gt;10,IF(AND(ISNUMBER('Raw Data'!F58),'Raw Data'!F58&lt;40,'Raw Data'!F58&gt;0),'Raw Data'!F58,40),"")</f>
        <v>24.486542</v>
      </c>
      <c r="G59" s="2">
        <f>IF(SUM('Raw Data'!G$3:G$98)&gt;10,IF(AND(ISNUMBER('Raw Data'!G58),'Raw Data'!G58&lt;40,'Raw Data'!G58&gt;0),'Raw Data'!G58,40),"")</f>
        <v>28.086113000000001</v>
      </c>
      <c r="H59" s="2" t="str">
        <f>IF(SUM('Raw Data'!H$3:H$98)&gt;10,IF(AND(ISNUMBER('Raw Data'!H58),'Raw Data'!H58&lt;40,'Raw Data'!H58&gt;0),'Raw Data'!H58,40),"")</f>
        <v/>
      </c>
      <c r="I59" s="2" t="str">
        <f>IF(SUM('Raw Data'!I$3:I$98)&gt;10,IF(AND(ISNUMBER('Raw Data'!I58),'Raw Data'!I58&lt;40,'Raw Data'!I58&gt;0),'Raw Data'!I58,40),"")</f>
        <v/>
      </c>
      <c r="J59" s="2" t="str">
        <f>IF(SUM('Raw Data'!J$3:J$98)&gt;10,IF(AND(ISNUMBER('Raw Data'!J58),'Raw Data'!J58&lt;40,'Raw Data'!J58&gt;0),'Raw Data'!J58,40),"")</f>
        <v/>
      </c>
      <c r="K59" s="2" t="str">
        <f>IF(SUM('Raw Data'!K$3:K$98)&gt;10,IF(AND(ISNUMBER('Raw Data'!K58),'Raw Data'!K58&lt;40,'Raw Data'!K58&gt;0),'Raw Data'!K58,40),"")</f>
        <v/>
      </c>
      <c r="L59" s="2" t="str">
        <f>IF(SUM('Raw Data'!L$3:L$98)&gt;10,IF(AND(ISNUMBER('Raw Data'!L58),'Raw Data'!L58&lt;40,'Raw Data'!L58&gt;0),'Raw Data'!L58,40),"")</f>
        <v/>
      </c>
      <c r="M59" s="2" t="str">
        <f>IF(SUM('Raw Data'!M$3:M$98)&gt;10,IF(AND(ISNUMBER('Raw Data'!M58),'Raw Data'!M58&lt;40,'Raw Data'!M58&gt;0),'Raw Data'!M58,40),"")</f>
        <v/>
      </c>
      <c r="N59" s="2" t="str">
        <f>IF(SUM('Raw Data'!N$3:N$98)&gt;10,IF(AND(ISNUMBER('Raw Data'!N58),'Raw Data'!N58&lt;40,'Raw Data'!N58&gt;0),'Raw Data'!N58,40),"")</f>
        <v/>
      </c>
      <c r="O59" s="2" t="str">
        <f>IF(SUM('Raw Data'!O$3:O$98)&gt;10,IF(AND(ISNUMBER('Raw Data'!O58),'Raw Data'!O58&lt;40,'Raw Data'!O58&gt;0),'Raw Data'!O58,40),"")</f>
        <v/>
      </c>
    </row>
    <row r="60" spans="1:15" x14ac:dyDescent="0.25">
      <c r="A60" s="2" t="str">
        <f>'Gene Table'!D11</f>
        <v>ESR1</v>
      </c>
      <c r="B60" s="110"/>
      <c r="C60" s="3" t="s">
        <v>63</v>
      </c>
      <c r="D60" s="2">
        <f>IF(SUM('Raw Data'!D$3:D$98)&gt;10,IF(AND(ISNUMBER('Raw Data'!D59),'Raw Data'!D59&lt;40,'Raw Data'!D59&gt;0),'Raw Data'!D59,40),"")</f>
        <v>23.338989999999999</v>
      </c>
      <c r="E60" s="2">
        <f>IF(SUM('Raw Data'!E$3:E$98)&gt;10,IF(AND(ISNUMBER('Raw Data'!E59),'Raw Data'!E59&lt;40,'Raw Data'!E59&gt;0),'Raw Data'!E59,40),"")</f>
        <v>23.812177999999999</v>
      </c>
      <c r="F60" s="2">
        <f>IF(SUM('Raw Data'!F$3:F$98)&gt;10,IF(AND(ISNUMBER('Raw Data'!F59),'Raw Data'!F59&lt;40,'Raw Data'!F59&gt;0),'Raw Data'!F59,40),"")</f>
        <v>25.670100999999999</v>
      </c>
      <c r="G60" s="2">
        <f>IF(SUM('Raw Data'!G$3:G$98)&gt;10,IF(AND(ISNUMBER('Raw Data'!G59),'Raw Data'!G59&lt;40,'Raw Data'!G59&gt;0),'Raw Data'!G59,40),"")</f>
        <v>29.386323999999998</v>
      </c>
      <c r="H60" s="2" t="str">
        <f>IF(SUM('Raw Data'!H$3:H$98)&gt;10,IF(AND(ISNUMBER('Raw Data'!H59),'Raw Data'!H59&lt;40,'Raw Data'!H59&gt;0),'Raw Data'!H59,40),"")</f>
        <v/>
      </c>
      <c r="I60" s="2" t="str">
        <f>IF(SUM('Raw Data'!I$3:I$98)&gt;10,IF(AND(ISNUMBER('Raw Data'!I59),'Raw Data'!I59&lt;40,'Raw Data'!I59&gt;0),'Raw Data'!I59,40),"")</f>
        <v/>
      </c>
      <c r="J60" s="2" t="str">
        <f>IF(SUM('Raw Data'!J$3:J$98)&gt;10,IF(AND(ISNUMBER('Raw Data'!J59),'Raw Data'!J59&lt;40,'Raw Data'!J59&gt;0),'Raw Data'!J59,40),"")</f>
        <v/>
      </c>
      <c r="K60" s="2" t="str">
        <f>IF(SUM('Raw Data'!K$3:K$98)&gt;10,IF(AND(ISNUMBER('Raw Data'!K59),'Raw Data'!K59&lt;40,'Raw Data'!K59&gt;0),'Raw Data'!K59,40),"")</f>
        <v/>
      </c>
      <c r="L60" s="2" t="str">
        <f>IF(SUM('Raw Data'!L$3:L$98)&gt;10,IF(AND(ISNUMBER('Raw Data'!L59),'Raw Data'!L59&lt;40,'Raw Data'!L59&gt;0),'Raw Data'!L59,40),"")</f>
        <v/>
      </c>
      <c r="M60" s="2" t="str">
        <f>IF(SUM('Raw Data'!M$3:M$98)&gt;10,IF(AND(ISNUMBER('Raw Data'!M59),'Raw Data'!M59&lt;40,'Raw Data'!M59&gt;0),'Raw Data'!M59,40),"")</f>
        <v/>
      </c>
      <c r="N60" s="2" t="str">
        <f>IF(SUM('Raw Data'!N$3:N$98)&gt;10,IF(AND(ISNUMBER('Raw Data'!N59),'Raw Data'!N59&lt;40,'Raw Data'!N59&gt;0),'Raw Data'!N59,40),"")</f>
        <v/>
      </c>
      <c r="O60" s="2" t="str">
        <f>IF(SUM('Raw Data'!O$3:O$98)&gt;10,IF(AND(ISNUMBER('Raw Data'!O59),'Raw Data'!O59&lt;40,'Raw Data'!O59&gt;0),'Raw Data'!O59,40),"")</f>
        <v/>
      </c>
    </row>
    <row r="61" spans="1:15" x14ac:dyDescent="0.25">
      <c r="A61" s="2" t="str">
        <f>'Gene Table'!D12</f>
        <v>GSTP1</v>
      </c>
      <c r="B61" s="110"/>
      <c r="C61" s="3" t="s">
        <v>64</v>
      </c>
      <c r="D61" s="2">
        <f>IF(SUM('Raw Data'!D$3:D$98)&gt;10,IF(AND(ISNUMBER('Raw Data'!D60),'Raw Data'!D60&lt;40,'Raw Data'!D60&gt;0),'Raw Data'!D60,40),"")</f>
        <v>22.184947999999999</v>
      </c>
      <c r="E61" s="2">
        <f>IF(SUM('Raw Data'!E$3:E$98)&gt;10,IF(AND(ISNUMBER('Raw Data'!E60),'Raw Data'!E60&lt;40,'Raw Data'!E60&gt;0),'Raw Data'!E60,40),"")</f>
        <v>22.809912000000001</v>
      </c>
      <c r="F61" s="2">
        <f>IF(SUM('Raw Data'!F$3:F$98)&gt;10,IF(AND(ISNUMBER('Raw Data'!F60),'Raw Data'!F60&lt;40,'Raw Data'!F60&gt;0),'Raw Data'!F60,40),"")</f>
        <v>24.442056999999998</v>
      </c>
      <c r="G61" s="2">
        <f>IF(SUM('Raw Data'!G$3:G$98)&gt;10,IF(AND(ISNUMBER('Raw Data'!G60),'Raw Data'!G60&lt;40,'Raw Data'!G60&gt;0),'Raw Data'!G60,40),"")</f>
        <v>27.115017000000002</v>
      </c>
      <c r="H61" s="2" t="str">
        <f>IF(SUM('Raw Data'!H$3:H$98)&gt;10,IF(AND(ISNUMBER('Raw Data'!H60),'Raw Data'!H60&lt;40,'Raw Data'!H60&gt;0),'Raw Data'!H60,40),"")</f>
        <v/>
      </c>
      <c r="I61" s="2" t="str">
        <f>IF(SUM('Raw Data'!I$3:I$98)&gt;10,IF(AND(ISNUMBER('Raw Data'!I60),'Raw Data'!I60&lt;40,'Raw Data'!I60&gt;0),'Raw Data'!I60,40),"")</f>
        <v/>
      </c>
      <c r="J61" s="2" t="str">
        <f>IF(SUM('Raw Data'!J$3:J$98)&gt;10,IF(AND(ISNUMBER('Raw Data'!J60),'Raw Data'!J60&lt;40,'Raw Data'!J60&gt;0),'Raw Data'!J60,40),"")</f>
        <v/>
      </c>
      <c r="K61" s="2" t="str">
        <f>IF(SUM('Raw Data'!K$3:K$98)&gt;10,IF(AND(ISNUMBER('Raw Data'!K60),'Raw Data'!K60&lt;40,'Raw Data'!K60&gt;0),'Raw Data'!K60,40),"")</f>
        <v/>
      </c>
      <c r="L61" s="2" t="str">
        <f>IF(SUM('Raw Data'!L$3:L$98)&gt;10,IF(AND(ISNUMBER('Raw Data'!L60),'Raw Data'!L60&lt;40,'Raw Data'!L60&gt;0),'Raw Data'!L60,40),"")</f>
        <v/>
      </c>
      <c r="M61" s="2" t="str">
        <f>IF(SUM('Raw Data'!M$3:M$98)&gt;10,IF(AND(ISNUMBER('Raw Data'!M60),'Raw Data'!M60&lt;40,'Raw Data'!M60&gt;0),'Raw Data'!M60,40),"")</f>
        <v/>
      </c>
      <c r="N61" s="2" t="str">
        <f>IF(SUM('Raw Data'!N$3:N$98)&gt;10,IF(AND(ISNUMBER('Raw Data'!N60),'Raw Data'!N60&lt;40,'Raw Data'!N60&gt;0),'Raw Data'!N60,40),"")</f>
        <v/>
      </c>
      <c r="O61" s="2" t="str">
        <f>IF(SUM('Raw Data'!O$3:O$98)&gt;10,IF(AND(ISNUMBER('Raw Data'!O60),'Raw Data'!O60&lt;40,'Raw Data'!O60&gt;0),'Raw Data'!O60,40),"")</f>
        <v/>
      </c>
    </row>
    <row r="62" spans="1:15" x14ac:dyDescent="0.25">
      <c r="A62" s="2" t="str">
        <f>'Gene Table'!D13</f>
        <v>HIC1</v>
      </c>
      <c r="B62" s="110"/>
      <c r="C62" s="3" t="s">
        <v>65</v>
      </c>
      <c r="D62" s="2">
        <f>IF(SUM('Raw Data'!D$3:D$98)&gt;10,IF(AND(ISNUMBER('Raw Data'!D61),'Raw Data'!D61&lt;40,'Raw Data'!D61&gt;0),'Raw Data'!D61,40),"")</f>
        <v>25.407548999999999</v>
      </c>
      <c r="E62" s="2">
        <f>IF(SUM('Raw Data'!E$3:E$98)&gt;10,IF(AND(ISNUMBER('Raw Data'!E61),'Raw Data'!E61&lt;40,'Raw Data'!E61&gt;0),'Raw Data'!E61,40),"")</f>
        <v>25.883496999999998</v>
      </c>
      <c r="F62" s="2">
        <f>IF(SUM('Raw Data'!F$3:F$98)&gt;10,IF(AND(ISNUMBER('Raw Data'!F61),'Raw Data'!F61&lt;40,'Raw Data'!F61&gt;0),'Raw Data'!F61,40),"")</f>
        <v>27.316179999999999</v>
      </c>
      <c r="G62" s="2">
        <f>IF(SUM('Raw Data'!G$3:G$98)&gt;10,IF(AND(ISNUMBER('Raw Data'!G61),'Raw Data'!G61&lt;40,'Raw Data'!G61&gt;0),'Raw Data'!G61,40),"")</f>
        <v>30.737279999999998</v>
      </c>
      <c r="H62" s="2" t="str">
        <f>IF(SUM('Raw Data'!H$3:H$98)&gt;10,IF(AND(ISNUMBER('Raw Data'!H61),'Raw Data'!H61&lt;40,'Raw Data'!H61&gt;0),'Raw Data'!H61,40),"")</f>
        <v/>
      </c>
      <c r="I62" s="2" t="str">
        <f>IF(SUM('Raw Data'!I$3:I$98)&gt;10,IF(AND(ISNUMBER('Raw Data'!I61),'Raw Data'!I61&lt;40,'Raw Data'!I61&gt;0),'Raw Data'!I61,40),"")</f>
        <v/>
      </c>
      <c r="J62" s="2" t="str">
        <f>IF(SUM('Raw Data'!J$3:J$98)&gt;10,IF(AND(ISNUMBER('Raw Data'!J61),'Raw Data'!J61&lt;40,'Raw Data'!J61&gt;0),'Raw Data'!J61,40),"")</f>
        <v/>
      </c>
      <c r="K62" s="2" t="str">
        <f>IF(SUM('Raw Data'!K$3:K$98)&gt;10,IF(AND(ISNUMBER('Raw Data'!K61),'Raw Data'!K61&lt;40,'Raw Data'!K61&gt;0),'Raw Data'!K61,40),"")</f>
        <v/>
      </c>
      <c r="L62" s="2" t="str">
        <f>IF(SUM('Raw Data'!L$3:L$98)&gt;10,IF(AND(ISNUMBER('Raw Data'!L61),'Raw Data'!L61&lt;40,'Raw Data'!L61&gt;0),'Raw Data'!L61,40),"")</f>
        <v/>
      </c>
      <c r="M62" s="2" t="str">
        <f>IF(SUM('Raw Data'!M$3:M$98)&gt;10,IF(AND(ISNUMBER('Raw Data'!M61),'Raw Data'!M61&lt;40,'Raw Data'!M61&gt;0),'Raw Data'!M61,40),"")</f>
        <v/>
      </c>
      <c r="N62" s="2" t="str">
        <f>IF(SUM('Raw Data'!N$3:N$98)&gt;10,IF(AND(ISNUMBER('Raw Data'!N61),'Raw Data'!N61&lt;40,'Raw Data'!N61&gt;0),'Raw Data'!N61,40),"")</f>
        <v/>
      </c>
      <c r="O62" s="2" t="str">
        <f>IF(SUM('Raw Data'!O$3:O$98)&gt;10,IF(AND(ISNUMBER('Raw Data'!O61),'Raw Data'!O61&lt;40,'Raw Data'!O61&gt;0),'Raw Data'!O61,40),"")</f>
        <v/>
      </c>
    </row>
    <row r="63" spans="1:15" x14ac:dyDescent="0.25">
      <c r="A63" s="2" t="str">
        <f>'Gene Table'!D14</f>
        <v>MGMT</v>
      </c>
      <c r="B63" s="110"/>
      <c r="C63" s="3" t="s">
        <v>66</v>
      </c>
      <c r="D63" s="2">
        <f>IF(SUM('Raw Data'!D$3:D$98)&gt;10,IF(AND(ISNUMBER('Raw Data'!D62),'Raw Data'!D62&lt;40,'Raw Data'!D62&gt;0),'Raw Data'!D62,40),"")</f>
        <v>24.512926</v>
      </c>
      <c r="E63" s="2">
        <f>IF(SUM('Raw Data'!E$3:E$98)&gt;10,IF(AND(ISNUMBER('Raw Data'!E62),'Raw Data'!E62&lt;40,'Raw Data'!E62&gt;0),'Raw Data'!E62,40),"")</f>
        <v>25.152971000000001</v>
      </c>
      <c r="F63" s="2">
        <f>IF(SUM('Raw Data'!F$3:F$98)&gt;10,IF(AND(ISNUMBER('Raw Data'!F62),'Raw Data'!F62&lt;40,'Raw Data'!F62&gt;0),'Raw Data'!F62,40),"")</f>
        <v>26.766403</v>
      </c>
      <c r="G63" s="2">
        <f>IF(SUM('Raw Data'!G$3:G$98)&gt;10,IF(AND(ISNUMBER('Raw Data'!G62),'Raw Data'!G62&lt;40,'Raw Data'!G62&gt;0),'Raw Data'!G62,40),"")</f>
        <v>30.411704999999998</v>
      </c>
      <c r="H63" s="2" t="str">
        <f>IF(SUM('Raw Data'!H$3:H$98)&gt;10,IF(AND(ISNUMBER('Raw Data'!H62),'Raw Data'!H62&lt;40,'Raw Data'!H62&gt;0),'Raw Data'!H62,40),"")</f>
        <v/>
      </c>
      <c r="I63" s="2" t="str">
        <f>IF(SUM('Raw Data'!I$3:I$98)&gt;10,IF(AND(ISNUMBER('Raw Data'!I62),'Raw Data'!I62&lt;40,'Raw Data'!I62&gt;0),'Raw Data'!I62,40),"")</f>
        <v/>
      </c>
      <c r="J63" s="2" t="str">
        <f>IF(SUM('Raw Data'!J$3:J$98)&gt;10,IF(AND(ISNUMBER('Raw Data'!J62),'Raw Data'!J62&lt;40,'Raw Data'!J62&gt;0),'Raw Data'!J62,40),"")</f>
        <v/>
      </c>
      <c r="K63" s="2" t="str">
        <f>IF(SUM('Raw Data'!K$3:K$98)&gt;10,IF(AND(ISNUMBER('Raw Data'!K62),'Raw Data'!K62&lt;40,'Raw Data'!K62&gt;0),'Raw Data'!K62,40),"")</f>
        <v/>
      </c>
      <c r="L63" s="2" t="str">
        <f>IF(SUM('Raw Data'!L$3:L$98)&gt;10,IF(AND(ISNUMBER('Raw Data'!L62),'Raw Data'!L62&lt;40,'Raw Data'!L62&gt;0),'Raw Data'!L62,40),"")</f>
        <v/>
      </c>
      <c r="M63" s="2" t="str">
        <f>IF(SUM('Raw Data'!M$3:M$98)&gt;10,IF(AND(ISNUMBER('Raw Data'!M62),'Raw Data'!M62&lt;40,'Raw Data'!M62&gt;0),'Raw Data'!M62,40),"")</f>
        <v/>
      </c>
      <c r="N63" s="2" t="str">
        <f>IF(SUM('Raw Data'!N$3:N$98)&gt;10,IF(AND(ISNUMBER('Raw Data'!N62),'Raw Data'!N62&lt;40,'Raw Data'!N62&gt;0),'Raw Data'!N62,40),"")</f>
        <v/>
      </c>
      <c r="O63" s="2" t="str">
        <f>IF(SUM('Raw Data'!O$3:O$98)&gt;10,IF(AND(ISNUMBER('Raw Data'!O62),'Raw Data'!O62&lt;40,'Raw Data'!O62&gt;0),'Raw Data'!O62,40),"")</f>
        <v/>
      </c>
    </row>
    <row r="64" spans="1:15" x14ac:dyDescent="0.25">
      <c r="A64" s="2" t="str">
        <f>'Gene Table'!D15</f>
        <v>PRDM2</v>
      </c>
      <c r="B64" s="110"/>
      <c r="C64" s="3" t="s">
        <v>67</v>
      </c>
      <c r="D64" s="2">
        <f>IF(SUM('Raw Data'!D$3:D$98)&gt;10,IF(AND(ISNUMBER('Raw Data'!D63),'Raw Data'!D63&lt;40,'Raw Data'!D63&gt;0),'Raw Data'!D63,40),"")</f>
        <v>21.687301999999999</v>
      </c>
      <c r="E64" s="2">
        <f>IF(SUM('Raw Data'!E$3:E$98)&gt;10,IF(AND(ISNUMBER('Raw Data'!E63),'Raw Data'!E63&lt;40,'Raw Data'!E63&gt;0),'Raw Data'!E63,40),"")</f>
        <v>22.084911000000002</v>
      </c>
      <c r="F64" s="2">
        <f>IF(SUM('Raw Data'!F$3:F$98)&gt;10,IF(AND(ISNUMBER('Raw Data'!F63),'Raw Data'!F63&lt;40,'Raw Data'!F63&gt;0),'Raw Data'!F63,40),"")</f>
        <v>23.819379999999999</v>
      </c>
      <c r="G64" s="2">
        <f>IF(SUM('Raw Data'!G$3:G$98)&gt;10,IF(AND(ISNUMBER('Raw Data'!G63),'Raw Data'!G63&lt;40,'Raw Data'!G63&gt;0),'Raw Data'!G63,40),"")</f>
        <v>29.782233999999999</v>
      </c>
      <c r="H64" s="2" t="str">
        <f>IF(SUM('Raw Data'!H$3:H$98)&gt;10,IF(AND(ISNUMBER('Raw Data'!H63),'Raw Data'!H63&lt;40,'Raw Data'!H63&gt;0),'Raw Data'!H63,40),"")</f>
        <v/>
      </c>
      <c r="I64" s="2" t="str">
        <f>IF(SUM('Raw Data'!I$3:I$98)&gt;10,IF(AND(ISNUMBER('Raw Data'!I63),'Raw Data'!I63&lt;40,'Raw Data'!I63&gt;0),'Raw Data'!I63,40),"")</f>
        <v/>
      </c>
      <c r="J64" s="2" t="str">
        <f>IF(SUM('Raw Data'!J$3:J$98)&gt;10,IF(AND(ISNUMBER('Raw Data'!J63),'Raw Data'!J63&lt;40,'Raw Data'!J63&gt;0),'Raw Data'!J63,40),"")</f>
        <v/>
      </c>
      <c r="K64" s="2" t="str">
        <f>IF(SUM('Raw Data'!K$3:K$98)&gt;10,IF(AND(ISNUMBER('Raw Data'!K63),'Raw Data'!K63&lt;40,'Raw Data'!K63&gt;0),'Raw Data'!K63,40),"")</f>
        <v/>
      </c>
      <c r="L64" s="2" t="str">
        <f>IF(SUM('Raw Data'!L$3:L$98)&gt;10,IF(AND(ISNUMBER('Raw Data'!L63),'Raw Data'!L63&lt;40,'Raw Data'!L63&gt;0),'Raw Data'!L63,40),"")</f>
        <v/>
      </c>
      <c r="M64" s="2" t="str">
        <f>IF(SUM('Raw Data'!M$3:M$98)&gt;10,IF(AND(ISNUMBER('Raw Data'!M63),'Raw Data'!M63&lt;40,'Raw Data'!M63&gt;0),'Raw Data'!M63,40),"")</f>
        <v/>
      </c>
      <c r="N64" s="2" t="str">
        <f>IF(SUM('Raw Data'!N$3:N$98)&gt;10,IF(AND(ISNUMBER('Raw Data'!N63),'Raw Data'!N63&lt;40,'Raw Data'!N63&gt;0),'Raw Data'!N63,40),"")</f>
        <v/>
      </c>
      <c r="O64" s="2" t="str">
        <f>IF(SUM('Raw Data'!O$3:O$98)&gt;10,IF(AND(ISNUMBER('Raw Data'!O63),'Raw Data'!O63&lt;40,'Raw Data'!O63&gt;0),'Raw Data'!O63,40),"")</f>
        <v/>
      </c>
    </row>
    <row r="65" spans="1:15" x14ac:dyDescent="0.25">
      <c r="A65" s="2" t="str">
        <f>'Gene Table'!D16</f>
        <v>PTEN</v>
      </c>
      <c r="B65" s="110"/>
      <c r="C65" s="3" t="s">
        <v>68</v>
      </c>
      <c r="D65" s="2">
        <f>IF(SUM('Raw Data'!D$3:D$98)&gt;10,IF(AND(ISNUMBER('Raw Data'!D64),'Raw Data'!D64&lt;40,'Raw Data'!D64&gt;0),'Raw Data'!D64,40),"")</f>
        <v>27.370539000000001</v>
      </c>
      <c r="E65" s="2">
        <f>IF(SUM('Raw Data'!E$3:E$98)&gt;10,IF(AND(ISNUMBER('Raw Data'!E64),'Raw Data'!E64&lt;40,'Raw Data'!E64&gt;0),'Raw Data'!E64,40),"")</f>
        <v>26.119198000000001</v>
      </c>
      <c r="F65" s="2">
        <f>IF(SUM('Raw Data'!F$3:F$98)&gt;10,IF(AND(ISNUMBER('Raw Data'!F64),'Raw Data'!F64&lt;40,'Raw Data'!F64&gt;0),'Raw Data'!F64,40),"")</f>
        <v>27.254249999999999</v>
      </c>
      <c r="G65" s="2">
        <f>IF(SUM('Raw Data'!G$3:G$98)&gt;10,IF(AND(ISNUMBER('Raw Data'!G64),'Raw Data'!G64&lt;40,'Raw Data'!G64&gt;0),'Raw Data'!G64,40),"")</f>
        <v>28.73883</v>
      </c>
      <c r="H65" s="2" t="str">
        <f>IF(SUM('Raw Data'!H$3:H$98)&gt;10,IF(AND(ISNUMBER('Raw Data'!H64),'Raw Data'!H64&lt;40,'Raw Data'!H64&gt;0),'Raw Data'!H64,40),"")</f>
        <v/>
      </c>
      <c r="I65" s="2" t="str">
        <f>IF(SUM('Raw Data'!I$3:I$98)&gt;10,IF(AND(ISNUMBER('Raw Data'!I64),'Raw Data'!I64&lt;40,'Raw Data'!I64&gt;0),'Raw Data'!I64,40),"")</f>
        <v/>
      </c>
      <c r="J65" s="2" t="str">
        <f>IF(SUM('Raw Data'!J$3:J$98)&gt;10,IF(AND(ISNUMBER('Raw Data'!J64),'Raw Data'!J64&lt;40,'Raw Data'!J64&gt;0),'Raw Data'!J64,40),"")</f>
        <v/>
      </c>
      <c r="K65" s="2" t="str">
        <f>IF(SUM('Raw Data'!K$3:K$98)&gt;10,IF(AND(ISNUMBER('Raw Data'!K64),'Raw Data'!K64&lt;40,'Raw Data'!K64&gt;0),'Raw Data'!K64,40),"")</f>
        <v/>
      </c>
      <c r="L65" s="2" t="str">
        <f>IF(SUM('Raw Data'!L$3:L$98)&gt;10,IF(AND(ISNUMBER('Raw Data'!L64),'Raw Data'!L64&lt;40,'Raw Data'!L64&gt;0),'Raw Data'!L64,40),"")</f>
        <v/>
      </c>
      <c r="M65" s="2" t="str">
        <f>IF(SUM('Raw Data'!M$3:M$98)&gt;10,IF(AND(ISNUMBER('Raw Data'!M64),'Raw Data'!M64&lt;40,'Raw Data'!M64&gt;0),'Raw Data'!M64,40),"")</f>
        <v/>
      </c>
      <c r="N65" s="2" t="str">
        <f>IF(SUM('Raw Data'!N$3:N$98)&gt;10,IF(AND(ISNUMBER('Raw Data'!N64),'Raw Data'!N64&lt;40,'Raw Data'!N64&gt;0),'Raw Data'!N64,40),"")</f>
        <v/>
      </c>
      <c r="O65" s="2" t="str">
        <f>IF(SUM('Raw Data'!O$3:O$98)&gt;10,IF(AND(ISNUMBER('Raw Data'!O64),'Raw Data'!O64&lt;40,'Raw Data'!O64&gt;0),'Raw Data'!O64,40),"")</f>
        <v/>
      </c>
    </row>
    <row r="66" spans="1:15" x14ac:dyDescent="0.25">
      <c r="A66" s="2" t="str">
        <f>'Gene Table'!D17</f>
        <v>PTGS2</v>
      </c>
      <c r="B66" s="110"/>
      <c r="C66" s="3" t="s">
        <v>69</v>
      </c>
      <c r="D66" s="2">
        <f>IF(SUM('Raw Data'!D$3:D$98)&gt;10,IF(AND(ISNUMBER('Raw Data'!D65),'Raw Data'!D65&lt;40,'Raw Data'!D65&gt;0),'Raw Data'!D65,40),"")</f>
        <v>29.441772</v>
      </c>
      <c r="E66" s="2">
        <f>IF(SUM('Raw Data'!E$3:E$98)&gt;10,IF(AND(ISNUMBER('Raw Data'!E65),'Raw Data'!E65&lt;40,'Raw Data'!E65&gt;0),'Raw Data'!E65,40),"")</f>
        <v>29.416433000000001</v>
      </c>
      <c r="F66" s="2">
        <f>IF(SUM('Raw Data'!F$3:F$98)&gt;10,IF(AND(ISNUMBER('Raw Data'!F65),'Raw Data'!F65&lt;40,'Raw Data'!F65&gt;0),'Raw Data'!F65,40),"")</f>
        <v>28.339093999999999</v>
      </c>
      <c r="G66" s="2">
        <f>IF(SUM('Raw Data'!G$3:G$98)&gt;10,IF(AND(ISNUMBER('Raw Data'!G65),'Raw Data'!G65&lt;40,'Raw Data'!G65&gt;0),'Raw Data'!G65,40),"")</f>
        <v>28.885818</v>
      </c>
      <c r="H66" s="2" t="str">
        <f>IF(SUM('Raw Data'!H$3:H$98)&gt;10,IF(AND(ISNUMBER('Raw Data'!H65),'Raw Data'!H65&lt;40,'Raw Data'!H65&gt;0),'Raw Data'!H65,40),"")</f>
        <v/>
      </c>
      <c r="I66" s="2" t="str">
        <f>IF(SUM('Raw Data'!I$3:I$98)&gt;10,IF(AND(ISNUMBER('Raw Data'!I65),'Raw Data'!I65&lt;40,'Raw Data'!I65&gt;0),'Raw Data'!I65,40),"")</f>
        <v/>
      </c>
      <c r="J66" s="2" t="str">
        <f>IF(SUM('Raw Data'!J$3:J$98)&gt;10,IF(AND(ISNUMBER('Raw Data'!J65),'Raw Data'!J65&lt;40,'Raw Data'!J65&gt;0),'Raw Data'!J65,40),"")</f>
        <v/>
      </c>
      <c r="K66" s="2" t="str">
        <f>IF(SUM('Raw Data'!K$3:K$98)&gt;10,IF(AND(ISNUMBER('Raw Data'!K65),'Raw Data'!K65&lt;40,'Raw Data'!K65&gt;0),'Raw Data'!K65,40),"")</f>
        <v/>
      </c>
      <c r="L66" s="2" t="str">
        <f>IF(SUM('Raw Data'!L$3:L$98)&gt;10,IF(AND(ISNUMBER('Raw Data'!L65),'Raw Data'!L65&lt;40,'Raw Data'!L65&gt;0),'Raw Data'!L65,40),"")</f>
        <v/>
      </c>
      <c r="M66" s="2" t="str">
        <f>IF(SUM('Raw Data'!M$3:M$98)&gt;10,IF(AND(ISNUMBER('Raw Data'!M65),'Raw Data'!M65&lt;40,'Raw Data'!M65&gt;0),'Raw Data'!M65,40),"")</f>
        <v/>
      </c>
      <c r="N66" s="2" t="str">
        <f>IF(SUM('Raw Data'!N$3:N$98)&gt;10,IF(AND(ISNUMBER('Raw Data'!N65),'Raw Data'!N65&lt;40,'Raw Data'!N65&gt;0),'Raw Data'!N65,40),"")</f>
        <v/>
      </c>
      <c r="O66" s="2" t="str">
        <f>IF(SUM('Raw Data'!O$3:O$98)&gt;10,IF(AND(ISNUMBER('Raw Data'!O65),'Raw Data'!O65&lt;40,'Raw Data'!O65&gt;0),'Raw Data'!O65,40),"")</f>
        <v/>
      </c>
    </row>
    <row r="67" spans="1:15" x14ac:dyDescent="0.25">
      <c r="A67" s="2" t="str">
        <f>'Gene Table'!D18</f>
        <v>PYCARD</v>
      </c>
      <c r="B67" s="110"/>
      <c r="C67" s="3" t="s">
        <v>70</v>
      </c>
      <c r="D67" s="2">
        <f>IF(SUM('Raw Data'!D$3:D$98)&gt;10,IF(AND(ISNUMBER('Raw Data'!D66),'Raw Data'!D66&lt;40,'Raw Data'!D66&gt;0),'Raw Data'!D66,40),"")</f>
        <v>22.711565</v>
      </c>
      <c r="E67" s="2">
        <f>IF(SUM('Raw Data'!E$3:E$98)&gt;10,IF(AND(ISNUMBER('Raw Data'!E66),'Raw Data'!E66&lt;40,'Raw Data'!E66&gt;0),'Raw Data'!E66,40),"")</f>
        <v>23.117014000000001</v>
      </c>
      <c r="F67" s="2">
        <f>IF(SUM('Raw Data'!F$3:F$98)&gt;10,IF(AND(ISNUMBER('Raw Data'!F66),'Raw Data'!F66&lt;40,'Raw Data'!F66&gt;0),'Raw Data'!F66,40),"")</f>
        <v>24.542546999999999</v>
      </c>
      <c r="G67" s="2">
        <f>IF(SUM('Raw Data'!G$3:G$98)&gt;10,IF(AND(ISNUMBER('Raw Data'!G66),'Raw Data'!G66&lt;40,'Raw Data'!G66&gt;0),'Raw Data'!G66,40),"")</f>
        <v>27.509287</v>
      </c>
      <c r="H67" s="2" t="str">
        <f>IF(SUM('Raw Data'!H$3:H$98)&gt;10,IF(AND(ISNUMBER('Raw Data'!H66),'Raw Data'!H66&lt;40,'Raw Data'!H66&gt;0),'Raw Data'!H66,40),"")</f>
        <v/>
      </c>
      <c r="I67" s="2" t="str">
        <f>IF(SUM('Raw Data'!I$3:I$98)&gt;10,IF(AND(ISNUMBER('Raw Data'!I66),'Raw Data'!I66&lt;40,'Raw Data'!I66&gt;0),'Raw Data'!I66,40),"")</f>
        <v/>
      </c>
      <c r="J67" s="2" t="str">
        <f>IF(SUM('Raw Data'!J$3:J$98)&gt;10,IF(AND(ISNUMBER('Raw Data'!J66),'Raw Data'!J66&lt;40,'Raw Data'!J66&gt;0),'Raw Data'!J66,40),"")</f>
        <v/>
      </c>
      <c r="K67" s="2" t="str">
        <f>IF(SUM('Raw Data'!K$3:K$98)&gt;10,IF(AND(ISNUMBER('Raw Data'!K66),'Raw Data'!K66&lt;40,'Raw Data'!K66&gt;0),'Raw Data'!K66,40),"")</f>
        <v/>
      </c>
      <c r="L67" s="2" t="str">
        <f>IF(SUM('Raw Data'!L$3:L$98)&gt;10,IF(AND(ISNUMBER('Raw Data'!L66),'Raw Data'!L66&lt;40,'Raw Data'!L66&gt;0),'Raw Data'!L66,40),"")</f>
        <v/>
      </c>
      <c r="M67" s="2" t="str">
        <f>IF(SUM('Raw Data'!M$3:M$98)&gt;10,IF(AND(ISNUMBER('Raw Data'!M66),'Raw Data'!M66&lt;40,'Raw Data'!M66&gt;0),'Raw Data'!M66,40),"")</f>
        <v/>
      </c>
      <c r="N67" s="2" t="str">
        <f>IF(SUM('Raw Data'!N$3:N$98)&gt;10,IF(AND(ISNUMBER('Raw Data'!N66),'Raw Data'!N66&lt;40,'Raw Data'!N66&gt;0),'Raw Data'!N66,40),"")</f>
        <v/>
      </c>
      <c r="O67" s="2" t="str">
        <f>IF(SUM('Raw Data'!O$3:O$98)&gt;10,IF(AND(ISNUMBER('Raw Data'!O66),'Raw Data'!O66&lt;40,'Raw Data'!O66&gt;0),'Raw Data'!O66,40),"")</f>
        <v/>
      </c>
    </row>
    <row r="68" spans="1:15" x14ac:dyDescent="0.25">
      <c r="A68" s="2" t="str">
        <f>'Gene Table'!D19</f>
        <v>RASSF1</v>
      </c>
      <c r="B68" s="110"/>
      <c r="C68" s="3" t="s">
        <v>71</v>
      </c>
      <c r="D68" s="2">
        <f>IF(SUM('Raw Data'!D$3:D$98)&gt;10,IF(AND(ISNUMBER('Raw Data'!D67),'Raw Data'!D67&lt;40,'Raw Data'!D67&gt;0),'Raw Data'!D67,40),"")</f>
        <v>26.761465000000001</v>
      </c>
      <c r="E68" s="2">
        <f>IF(SUM('Raw Data'!E$3:E$98)&gt;10,IF(AND(ISNUMBER('Raw Data'!E67),'Raw Data'!E67&lt;40,'Raw Data'!E67&gt;0),'Raw Data'!E67,40),"")</f>
        <v>25.222895000000001</v>
      </c>
      <c r="F68" s="2">
        <f>IF(SUM('Raw Data'!F$3:F$98)&gt;10,IF(AND(ISNUMBER('Raw Data'!F67),'Raw Data'!F67&lt;40,'Raw Data'!F67&gt;0),'Raw Data'!F67,40),"")</f>
        <v>24.464897000000001</v>
      </c>
      <c r="G68" s="2">
        <f>IF(SUM('Raw Data'!G$3:G$98)&gt;10,IF(AND(ISNUMBER('Raw Data'!G67),'Raw Data'!G67&lt;40,'Raw Data'!G67&gt;0),'Raw Data'!G67,40),"")</f>
        <v>24.476199999999999</v>
      </c>
      <c r="H68" s="2" t="str">
        <f>IF(SUM('Raw Data'!H$3:H$98)&gt;10,IF(AND(ISNUMBER('Raw Data'!H67),'Raw Data'!H67&lt;40,'Raw Data'!H67&gt;0),'Raw Data'!H67,40),"")</f>
        <v/>
      </c>
      <c r="I68" s="2" t="str">
        <f>IF(SUM('Raw Data'!I$3:I$98)&gt;10,IF(AND(ISNUMBER('Raw Data'!I67),'Raw Data'!I67&lt;40,'Raw Data'!I67&gt;0),'Raw Data'!I67,40),"")</f>
        <v/>
      </c>
      <c r="J68" s="2" t="str">
        <f>IF(SUM('Raw Data'!J$3:J$98)&gt;10,IF(AND(ISNUMBER('Raw Data'!J67),'Raw Data'!J67&lt;40,'Raw Data'!J67&gt;0),'Raw Data'!J67,40),"")</f>
        <v/>
      </c>
      <c r="K68" s="2" t="str">
        <f>IF(SUM('Raw Data'!K$3:K$98)&gt;10,IF(AND(ISNUMBER('Raw Data'!K67),'Raw Data'!K67&lt;40,'Raw Data'!K67&gt;0),'Raw Data'!K67,40),"")</f>
        <v/>
      </c>
      <c r="L68" s="2" t="str">
        <f>IF(SUM('Raw Data'!L$3:L$98)&gt;10,IF(AND(ISNUMBER('Raw Data'!L67),'Raw Data'!L67&lt;40,'Raw Data'!L67&gt;0),'Raw Data'!L67,40),"")</f>
        <v/>
      </c>
      <c r="M68" s="2" t="str">
        <f>IF(SUM('Raw Data'!M$3:M$98)&gt;10,IF(AND(ISNUMBER('Raw Data'!M67),'Raw Data'!M67&lt;40,'Raw Data'!M67&gt;0),'Raw Data'!M67,40),"")</f>
        <v/>
      </c>
      <c r="N68" s="2" t="str">
        <f>IF(SUM('Raw Data'!N$3:N$98)&gt;10,IF(AND(ISNUMBER('Raw Data'!N67),'Raw Data'!N67&lt;40,'Raw Data'!N67&gt;0),'Raw Data'!N67,40),"")</f>
        <v/>
      </c>
      <c r="O68" s="2" t="str">
        <f>IF(SUM('Raw Data'!O$3:O$98)&gt;10,IF(AND(ISNUMBER('Raw Data'!O67),'Raw Data'!O67&lt;40,'Raw Data'!O67&gt;0),'Raw Data'!O67,40),"")</f>
        <v/>
      </c>
    </row>
    <row r="69" spans="1:15" x14ac:dyDescent="0.25">
      <c r="A69" s="2" t="str">
        <f>'Gene Table'!D20</f>
        <v>SFN</v>
      </c>
      <c r="B69" s="110"/>
      <c r="C69" s="3" t="s">
        <v>72</v>
      </c>
      <c r="D69" s="2">
        <f>IF(SUM('Raw Data'!D$3:D$98)&gt;10,IF(AND(ISNUMBER('Raw Data'!D68),'Raw Data'!D68&lt;40,'Raw Data'!D68&gt;0),'Raw Data'!D68,40),"")</f>
        <v>22.056286</v>
      </c>
      <c r="E69" s="2">
        <f>IF(SUM('Raw Data'!E$3:E$98)&gt;10,IF(AND(ISNUMBER('Raw Data'!E68),'Raw Data'!E68&lt;40,'Raw Data'!E68&gt;0),'Raw Data'!E68,40),"")</f>
        <v>22.585920000000002</v>
      </c>
      <c r="F69" s="2">
        <f>IF(SUM('Raw Data'!F$3:F$98)&gt;10,IF(AND(ISNUMBER('Raw Data'!F68),'Raw Data'!F68&lt;40,'Raw Data'!F68&gt;0),'Raw Data'!F68,40),"")</f>
        <v>24.228624</v>
      </c>
      <c r="G69" s="2">
        <f>IF(SUM('Raw Data'!G$3:G$98)&gt;10,IF(AND(ISNUMBER('Raw Data'!G68),'Raw Data'!G68&lt;40,'Raw Data'!G68&gt;0),'Raw Data'!G68,40),"")</f>
        <v>27.435343</v>
      </c>
      <c r="H69" s="2" t="str">
        <f>IF(SUM('Raw Data'!H$3:H$98)&gt;10,IF(AND(ISNUMBER('Raw Data'!H68),'Raw Data'!H68&lt;40,'Raw Data'!H68&gt;0),'Raw Data'!H68,40),"")</f>
        <v/>
      </c>
      <c r="I69" s="2" t="str">
        <f>IF(SUM('Raw Data'!I$3:I$98)&gt;10,IF(AND(ISNUMBER('Raw Data'!I68),'Raw Data'!I68&lt;40,'Raw Data'!I68&gt;0),'Raw Data'!I68,40),"")</f>
        <v/>
      </c>
      <c r="J69" s="2" t="str">
        <f>IF(SUM('Raw Data'!J$3:J$98)&gt;10,IF(AND(ISNUMBER('Raw Data'!J68),'Raw Data'!J68&lt;40,'Raw Data'!J68&gt;0),'Raw Data'!J68,40),"")</f>
        <v/>
      </c>
      <c r="K69" s="2" t="str">
        <f>IF(SUM('Raw Data'!K$3:K$98)&gt;10,IF(AND(ISNUMBER('Raw Data'!K68),'Raw Data'!K68&lt;40,'Raw Data'!K68&gt;0),'Raw Data'!K68,40),"")</f>
        <v/>
      </c>
      <c r="L69" s="2" t="str">
        <f>IF(SUM('Raw Data'!L$3:L$98)&gt;10,IF(AND(ISNUMBER('Raw Data'!L68),'Raw Data'!L68&lt;40,'Raw Data'!L68&gt;0),'Raw Data'!L68,40),"")</f>
        <v/>
      </c>
      <c r="M69" s="2" t="str">
        <f>IF(SUM('Raw Data'!M$3:M$98)&gt;10,IF(AND(ISNUMBER('Raw Data'!M68),'Raw Data'!M68&lt;40,'Raw Data'!M68&gt;0),'Raw Data'!M68,40),"")</f>
        <v/>
      </c>
      <c r="N69" s="2" t="str">
        <f>IF(SUM('Raw Data'!N$3:N$98)&gt;10,IF(AND(ISNUMBER('Raw Data'!N68),'Raw Data'!N68&lt;40,'Raw Data'!N68&gt;0),'Raw Data'!N68,40),"")</f>
        <v/>
      </c>
      <c r="O69" s="2" t="str">
        <f>IF(SUM('Raw Data'!O$3:O$98)&gt;10,IF(AND(ISNUMBER('Raw Data'!O68),'Raw Data'!O68&lt;40,'Raw Data'!O68&gt;0),'Raw Data'!O68,40),"")</f>
        <v/>
      </c>
    </row>
    <row r="70" spans="1:15" x14ac:dyDescent="0.25">
      <c r="A70" s="2" t="str">
        <f>'Gene Table'!D21</f>
        <v>SLIT2</v>
      </c>
      <c r="B70" s="110"/>
      <c r="C70" s="3" t="s">
        <v>73</v>
      </c>
      <c r="D70" s="2">
        <f>IF(SUM('Raw Data'!D$3:D$98)&gt;10,IF(AND(ISNUMBER('Raw Data'!D69),'Raw Data'!D69&lt;40,'Raw Data'!D69&gt;0),'Raw Data'!D69,40),"")</f>
        <v>26.888065000000001</v>
      </c>
      <c r="E70" s="2">
        <f>IF(SUM('Raw Data'!E$3:E$98)&gt;10,IF(AND(ISNUMBER('Raw Data'!E69),'Raw Data'!E69&lt;40,'Raw Data'!E69&gt;0),'Raw Data'!E69,40),"")</f>
        <v>26.888829999999999</v>
      </c>
      <c r="F70" s="2">
        <f>IF(SUM('Raw Data'!F$3:F$98)&gt;10,IF(AND(ISNUMBER('Raw Data'!F69),'Raw Data'!F69&lt;40,'Raw Data'!F69&gt;0),'Raw Data'!F69,40),"")</f>
        <v>26.69501</v>
      </c>
      <c r="G70" s="2">
        <f>IF(SUM('Raw Data'!G$3:G$98)&gt;10,IF(AND(ISNUMBER('Raw Data'!G69),'Raw Data'!G69&lt;40,'Raw Data'!G69&gt;0),'Raw Data'!G69,40),"")</f>
        <v>26.347833999999999</v>
      </c>
      <c r="H70" s="2" t="str">
        <f>IF(SUM('Raw Data'!H$3:H$98)&gt;10,IF(AND(ISNUMBER('Raw Data'!H69),'Raw Data'!H69&lt;40,'Raw Data'!H69&gt;0),'Raw Data'!H69,40),"")</f>
        <v/>
      </c>
      <c r="I70" s="2" t="str">
        <f>IF(SUM('Raw Data'!I$3:I$98)&gt;10,IF(AND(ISNUMBER('Raw Data'!I69),'Raw Data'!I69&lt;40,'Raw Data'!I69&gt;0),'Raw Data'!I69,40),"")</f>
        <v/>
      </c>
      <c r="J70" s="2" t="str">
        <f>IF(SUM('Raw Data'!J$3:J$98)&gt;10,IF(AND(ISNUMBER('Raw Data'!J69),'Raw Data'!J69&lt;40,'Raw Data'!J69&gt;0),'Raw Data'!J69,40),"")</f>
        <v/>
      </c>
      <c r="K70" s="2" t="str">
        <f>IF(SUM('Raw Data'!K$3:K$98)&gt;10,IF(AND(ISNUMBER('Raw Data'!K69),'Raw Data'!K69&lt;40,'Raw Data'!K69&gt;0),'Raw Data'!K69,40),"")</f>
        <v/>
      </c>
      <c r="L70" s="2" t="str">
        <f>IF(SUM('Raw Data'!L$3:L$98)&gt;10,IF(AND(ISNUMBER('Raw Data'!L69),'Raw Data'!L69&lt;40,'Raw Data'!L69&gt;0),'Raw Data'!L69,40),"")</f>
        <v/>
      </c>
      <c r="M70" s="2" t="str">
        <f>IF(SUM('Raw Data'!M$3:M$98)&gt;10,IF(AND(ISNUMBER('Raw Data'!M69),'Raw Data'!M69&lt;40,'Raw Data'!M69&gt;0),'Raw Data'!M69,40),"")</f>
        <v/>
      </c>
      <c r="N70" s="2" t="str">
        <f>IF(SUM('Raw Data'!N$3:N$98)&gt;10,IF(AND(ISNUMBER('Raw Data'!N69),'Raw Data'!N69&lt;40,'Raw Data'!N69&gt;0),'Raw Data'!N69,40),"")</f>
        <v/>
      </c>
      <c r="O70" s="2" t="str">
        <f>IF(SUM('Raw Data'!O$3:O$98)&gt;10,IF(AND(ISNUMBER('Raw Data'!O69),'Raw Data'!O69&lt;40,'Raw Data'!O69&gt;0),'Raw Data'!O69,40),"")</f>
        <v/>
      </c>
    </row>
    <row r="71" spans="1:15" x14ac:dyDescent="0.25">
      <c r="A71" s="2" t="str">
        <f>'Gene Table'!D22</f>
        <v>THBS1</v>
      </c>
      <c r="B71" s="110"/>
      <c r="C71" s="3" t="s">
        <v>74</v>
      </c>
      <c r="D71" s="2">
        <f>IF(SUM('Raw Data'!D$3:D$98)&gt;10,IF(AND(ISNUMBER('Raw Data'!D70),'Raw Data'!D70&lt;40,'Raw Data'!D70&gt;0),'Raw Data'!D70,40),"")</f>
        <v>25.455511000000001</v>
      </c>
      <c r="E71" s="2">
        <f>IF(SUM('Raw Data'!E$3:E$98)&gt;10,IF(AND(ISNUMBER('Raw Data'!E70),'Raw Data'!E70&lt;40,'Raw Data'!E70&gt;0),'Raw Data'!E70,40),"")</f>
        <v>25.332207</v>
      </c>
      <c r="F71" s="2">
        <f>IF(SUM('Raw Data'!F$3:F$98)&gt;10,IF(AND(ISNUMBER('Raw Data'!F70),'Raw Data'!F70&lt;40,'Raw Data'!F70&gt;0),'Raw Data'!F70,40),"")</f>
        <v>26.675573</v>
      </c>
      <c r="G71" s="2">
        <f>IF(SUM('Raw Data'!G$3:G$98)&gt;10,IF(AND(ISNUMBER('Raw Data'!G70),'Raw Data'!G70&lt;40,'Raw Data'!G70&gt;0),'Raw Data'!G70,40),"")</f>
        <v>27.936335</v>
      </c>
      <c r="H71" s="2" t="str">
        <f>IF(SUM('Raw Data'!H$3:H$98)&gt;10,IF(AND(ISNUMBER('Raw Data'!H70),'Raw Data'!H70&lt;40,'Raw Data'!H70&gt;0),'Raw Data'!H70,40),"")</f>
        <v/>
      </c>
      <c r="I71" s="2" t="str">
        <f>IF(SUM('Raw Data'!I$3:I$98)&gt;10,IF(AND(ISNUMBER('Raw Data'!I70),'Raw Data'!I70&lt;40,'Raw Data'!I70&gt;0),'Raw Data'!I70,40),"")</f>
        <v/>
      </c>
      <c r="J71" s="2" t="str">
        <f>IF(SUM('Raw Data'!J$3:J$98)&gt;10,IF(AND(ISNUMBER('Raw Data'!J70),'Raw Data'!J70&lt;40,'Raw Data'!J70&gt;0),'Raw Data'!J70,40),"")</f>
        <v/>
      </c>
      <c r="K71" s="2" t="str">
        <f>IF(SUM('Raw Data'!K$3:K$98)&gt;10,IF(AND(ISNUMBER('Raw Data'!K70),'Raw Data'!K70&lt;40,'Raw Data'!K70&gt;0),'Raw Data'!K70,40),"")</f>
        <v/>
      </c>
      <c r="L71" s="2" t="str">
        <f>IF(SUM('Raw Data'!L$3:L$98)&gt;10,IF(AND(ISNUMBER('Raw Data'!L70),'Raw Data'!L70&lt;40,'Raw Data'!L70&gt;0),'Raw Data'!L70,40),"")</f>
        <v/>
      </c>
      <c r="M71" s="2" t="str">
        <f>IF(SUM('Raw Data'!M$3:M$98)&gt;10,IF(AND(ISNUMBER('Raw Data'!M70),'Raw Data'!M70&lt;40,'Raw Data'!M70&gt;0),'Raw Data'!M70,40),"")</f>
        <v/>
      </c>
      <c r="N71" s="2" t="str">
        <f>IF(SUM('Raw Data'!N$3:N$98)&gt;10,IF(AND(ISNUMBER('Raw Data'!N70),'Raw Data'!N70&lt;40,'Raw Data'!N70&gt;0),'Raw Data'!N70,40),"")</f>
        <v/>
      </c>
      <c r="O71" s="2" t="str">
        <f>IF(SUM('Raw Data'!O$3:O$98)&gt;10,IF(AND(ISNUMBER('Raw Data'!O70),'Raw Data'!O70&lt;40,'Raw Data'!O70&gt;0),'Raw Data'!O70,40),"")</f>
        <v/>
      </c>
    </row>
    <row r="72" spans="1:15" x14ac:dyDescent="0.25">
      <c r="A72" s="2" t="str">
        <f>'Gene Table'!D23</f>
        <v>TNFRSF10C</v>
      </c>
      <c r="B72" s="110"/>
      <c r="C72" s="3" t="s">
        <v>75</v>
      </c>
      <c r="D72" s="2">
        <f>IF(SUM('Raw Data'!D$3:D$98)&gt;10,IF(AND(ISNUMBER('Raw Data'!D71),'Raw Data'!D71&lt;40,'Raw Data'!D71&gt;0),'Raw Data'!D71,40),"")</f>
        <v>22.949863000000001</v>
      </c>
      <c r="E72" s="2">
        <f>IF(SUM('Raw Data'!E$3:E$98)&gt;10,IF(AND(ISNUMBER('Raw Data'!E71),'Raw Data'!E71&lt;40,'Raw Data'!E71&gt;0),'Raw Data'!E71,40),"")</f>
        <v>23.275623</v>
      </c>
      <c r="F72" s="2">
        <f>IF(SUM('Raw Data'!F$3:F$98)&gt;10,IF(AND(ISNUMBER('Raw Data'!F71),'Raw Data'!F71&lt;40,'Raw Data'!F71&gt;0),'Raw Data'!F71,40),"")</f>
        <v>24.865245999999999</v>
      </c>
      <c r="G72" s="2">
        <f>IF(SUM('Raw Data'!G$3:G$98)&gt;10,IF(AND(ISNUMBER('Raw Data'!G71),'Raw Data'!G71&lt;40,'Raw Data'!G71&gt;0),'Raw Data'!G71,40),"")</f>
        <v>27.490781999999999</v>
      </c>
      <c r="H72" s="2" t="str">
        <f>IF(SUM('Raw Data'!H$3:H$98)&gt;10,IF(AND(ISNUMBER('Raw Data'!H71),'Raw Data'!H71&lt;40,'Raw Data'!H71&gt;0),'Raw Data'!H71,40),"")</f>
        <v/>
      </c>
      <c r="I72" s="2" t="str">
        <f>IF(SUM('Raw Data'!I$3:I$98)&gt;10,IF(AND(ISNUMBER('Raw Data'!I71),'Raw Data'!I71&lt;40,'Raw Data'!I71&gt;0),'Raw Data'!I71,40),"")</f>
        <v/>
      </c>
      <c r="J72" s="2" t="str">
        <f>IF(SUM('Raw Data'!J$3:J$98)&gt;10,IF(AND(ISNUMBER('Raw Data'!J71),'Raw Data'!J71&lt;40,'Raw Data'!J71&gt;0),'Raw Data'!J71,40),"")</f>
        <v/>
      </c>
      <c r="K72" s="2" t="str">
        <f>IF(SUM('Raw Data'!K$3:K$98)&gt;10,IF(AND(ISNUMBER('Raw Data'!K71),'Raw Data'!K71&lt;40,'Raw Data'!K71&gt;0),'Raw Data'!K71,40),"")</f>
        <v/>
      </c>
      <c r="L72" s="2" t="str">
        <f>IF(SUM('Raw Data'!L$3:L$98)&gt;10,IF(AND(ISNUMBER('Raw Data'!L71),'Raw Data'!L71&lt;40,'Raw Data'!L71&gt;0),'Raw Data'!L71,40),"")</f>
        <v/>
      </c>
      <c r="M72" s="2" t="str">
        <f>IF(SUM('Raw Data'!M$3:M$98)&gt;10,IF(AND(ISNUMBER('Raw Data'!M71),'Raw Data'!M71&lt;40,'Raw Data'!M71&gt;0),'Raw Data'!M71,40),"")</f>
        <v/>
      </c>
      <c r="N72" s="2" t="str">
        <f>IF(SUM('Raw Data'!N$3:N$98)&gt;10,IF(AND(ISNUMBER('Raw Data'!N71),'Raw Data'!N71&lt;40,'Raw Data'!N71&gt;0),'Raw Data'!N71,40),"")</f>
        <v/>
      </c>
      <c r="O72" s="2" t="str">
        <f>IF(SUM('Raw Data'!O$3:O$98)&gt;10,IF(AND(ISNUMBER('Raw Data'!O71),'Raw Data'!O71&lt;40,'Raw Data'!O71&gt;0),'Raw Data'!O71,40),"")</f>
        <v/>
      </c>
    </row>
    <row r="73" spans="1:15" x14ac:dyDescent="0.25">
      <c r="A73" s="2" t="str">
        <f>'Gene Table'!D24</f>
        <v>TP73</v>
      </c>
      <c r="B73" s="110"/>
      <c r="C73" s="3" t="s">
        <v>76</v>
      </c>
      <c r="D73" s="2">
        <f>IF(SUM('Raw Data'!D$3:D$98)&gt;10,IF(AND(ISNUMBER('Raw Data'!D72),'Raw Data'!D72&lt;40,'Raw Data'!D72&gt;0),'Raw Data'!D72,40),"")</f>
        <v>29.889702</v>
      </c>
      <c r="E73" s="2">
        <f>IF(SUM('Raw Data'!E$3:E$98)&gt;10,IF(AND(ISNUMBER('Raw Data'!E72),'Raw Data'!E72&lt;40,'Raw Data'!E72&gt;0),'Raw Data'!E72,40),"")</f>
        <v>30.950893000000001</v>
      </c>
      <c r="F73" s="2">
        <f>IF(SUM('Raw Data'!F$3:F$98)&gt;10,IF(AND(ISNUMBER('Raw Data'!F72),'Raw Data'!F72&lt;40,'Raw Data'!F72&gt;0),'Raw Data'!F72,40),"")</f>
        <v>28.470827</v>
      </c>
      <c r="G73" s="2">
        <f>IF(SUM('Raw Data'!G$3:G$98)&gt;10,IF(AND(ISNUMBER('Raw Data'!G72),'Raw Data'!G72&lt;40,'Raw Data'!G72&gt;0),'Raw Data'!G72,40),"")</f>
        <v>29.283453000000002</v>
      </c>
      <c r="H73" s="2" t="str">
        <f>IF(SUM('Raw Data'!H$3:H$98)&gt;10,IF(AND(ISNUMBER('Raw Data'!H72),'Raw Data'!H72&lt;40,'Raw Data'!H72&gt;0),'Raw Data'!H72,40),"")</f>
        <v/>
      </c>
      <c r="I73" s="2" t="str">
        <f>IF(SUM('Raw Data'!I$3:I$98)&gt;10,IF(AND(ISNUMBER('Raw Data'!I72),'Raw Data'!I72&lt;40,'Raw Data'!I72&gt;0),'Raw Data'!I72,40),"")</f>
        <v/>
      </c>
      <c r="J73" s="2" t="str">
        <f>IF(SUM('Raw Data'!J$3:J$98)&gt;10,IF(AND(ISNUMBER('Raw Data'!J72),'Raw Data'!J72&lt;40,'Raw Data'!J72&gt;0),'Raw Data'!J72,40),"")</f>
        <v/>
      </c>
      <c r="K73" s="2" t="str">
        <f>IF(SUM('Raw Data'!K$3:K$98)&gt;10,IF(AND(ISNUMBER('Raw Data'!K72),'Raw Data'!K72&lt;40,'Raw Data'!K72&gt;0),'Raw Data'!K72,40),"")</f>
        <v/>
      </c>
      <c r="L73" s="2" t="str">
        <f>IF(SUM('Raw Data'!L$3:L$98)&gt;10,IF(AND(ISNUMBER('Raw Data'!L72),'Raw Data'!L72&lt;40,'Raw Data'!L72&gt;0),'Raw Data'!L72,40),"")</f>
        <v/>
      </c>
      <c r="M73" s="2" t="str">
        <f>IF(SUM('Raw Data'!M$3:M$98)&gt;10,IF(AND(ISNUMBER('Raw Data'!M72),'Raw Data'!M72&lt;40,'Raw Data'!M72&gt;0),'Raw Data'!M72,40),"")</f>
        <v/>
      </c>
      <c r="N73" s="2" t="str">
        <f>IF(SUM('Raw Data'!N$3:N$98)&gt;10,IF(AND(ISNUMBER('Raw Data'!N72),'Raw Data'!N72&lt;40,'Raw Data'!N72&gt;0),'Raw Data'!N72,40),"")</f>
        <v/>
      </c>
      <c r="O73" s="2" t="str">
        <f>IF(SUM('Raw Data'!O$3:O$98)&gt;10,IF(AND(ISNUMBER('Raw Data'!O72),'Raw Data'!O72&lt;40,'Raw Data'!O72&gt;0),'Raw Data'!O72,40),"")</f>
        <v/>
      </c>
    </row>
    <row r="74" spans="1:15" x14ac:dyDescent="0.25">
      <c r="A74" s="2" t="str">
        <f>'Gene Table'!D25</f>
        <v>SEC</v>
      </c>
      <c r="B74" s="110"/>
      <c r="C74" s="3" t="s">
        <v>77</v>
      </c>
      <c r="D74" s="2">
        <f>IF(SUM('Raw Data'!D$3:D$98)&gt;10,IF(AND(ISNUMBER('Raw Data'!D73),'Raw Data'!D73&lt;40,'Raw Data'!D73&gt;0),'Raw Data'!D73,40),"")</f>
        <v>22.616634000000001</v>
      </c>
      <c r="E74" s="2">
        <f>IF(SUM('Raw Data'!E$3:E$98)&gt;10,IF(AND(ISNUMBER('Raw Data'!E73),'Raw Data'!E73&lt;40,'Raw Data'!E73&gt;0),'Raw Data'!E73,40),"")</f>
        <v>22.32</v>
      </c>
      <c r="F74" s="2">
        <f>IF(SUM('Raw Data'!F$3:F$98)&gt;10,IF(AND(ISNUMBER('Raw Data'!F73),'Raw Data'!F73&lt;40,'Raw Data'!F73&gt;0),'Raw Data'!F73,40),"")</f>
        <v>22.59</v>
      </c>
      <c r="G74" s="2">
        <f>IF(SUM('Raw Data'!G$3:G$98)&gt;10,IF(AND(ISNUMBER('Raw Data'!G73),'Raw Data'!G73&lt;40,'Raw Data'!G73&gt;0),'Raw Data'!G73,40),"")</f>
        <v>22.7</v>
      </c>
      <c r="H74" s="2" t="str">
        <f>IF(SUM('Raw Data'!H$3:H$98)&gt;10,IF(AND(ISNUMBER('Raw Data'!H73),'Raw Data'!H73&lt;40,'Raw Data'!H73&gt;0),'Raw Data'!H73,40),"")</f>
        <v/>
      </c>
      <c r="I74" s="2" t="str">
        <f>IF(SUM('Raw Data'!I$3:I$98)&gt;10,IF(AND(ISNUMBER('Raw Data'!I73),'Raw Data'!I73&lt;40,'Raw Data'!I73&gt;0),'Raw Data'!I73,40),"")</f>
        <v/>
      </c>
      <c r="J74" s="2" t="str">
        <f>IF(SUM('Raw Data'!J$3:J$98)&gt;10,IF(AND(ISNUMBER('Raw Data'!J73),'Raw Data'!J73&lt;40,'Raw Data'!J73&gt;0),'Raw Data'!J73,40),"")</f>
        <v/>
      </c>
      <c r="K74" s="2" t="str">
        <f>IF(SUM('Raw Data'!K$3:K$98)&gt;10,IF(AND(ISNUMBER('Raw Data'!K73),'Raw Data'!K73&lt;40,'Raw Data'!K73&gt;0),'Raw Data'!K73,40),"")</f>
        <v/>
      </c>
      <c r="L74" s="2" t="str">
        <f>IF(SUM('Raw Data'!L$3:L$98)&gt;10,IF(AND(ISNUMBER('Raw Data'!L73),'Raw Data'!L73&lt;40,'Raw Data'!L73&gt;0),'Raw Data'!L73,40),"")</f>
        <v/>
      </c>
      <c r="M74" s="2" t="str">
        <f>IF(SUM('Raw Data'!M$3:M$98)&gt;10,IF(AND(ISNUMBER('Raw Data'!M73),'Raw Data'!M73&lt;40,'Raw Data'!M73&gt;0),'Raw Data'!M73,40),"")</f>
        <v/>
      </c>
      <c r="N74" s="2" t="str">
        <f>IF(SUM('Raw Data'!N$3:N$98)&gt;10,IF(AND(ISNUMBER('Raw Data'!N73),'Raw Data'!N73&lt;40,'Raw Data'!N73&gt;0),'Raw Data'!N73,40),"")</f>
        <v/>
      </c>
      <c r="O74" s="2" t="str">
        <f>IF(SUM('Raw Data'!O$3:O$98)&gt;10,IF(AND(ISNUMBER('Raw Data'!O73),'Raw Data'!O73&lt;40,'Raw Data'!O73&gt;0),'Raw Data'!O73,40),"")</f>
        <v/>
      </c>
    </row>
    <row r="75" spans="1:15" x14ac:dyDescent="0.25">
      <c r="A75" s="2" t="str">
        <f>'Gene Table'!D26</f>
        <v>DEC</v>
      </c>
      <c r="B75" s="111"/>
      <c r="C75" s="3" t="s">
        <v>78</v>
      </c>
      <c r="D75" s="2">
        <f>IF(SUM('Raw Data'!D$3:D$98)&gt;10,IF(AND(ISNUMBER('Raw Data'!D74),'Raw Data'!D74&lt;40,'Raw Data'!D74&gt;0),'Raw Data'!D74,40),"")</f>
        <v>29.585201000000001</v>
      </c>
      <c r="E75" s="2">
        <f>IF(SUM('Raw Data'!E$3:E$98)&gt;10,IF(AND(ISNUMBER('Raw Data'!E74),'Raw Data'!E74&lt;40,'Raw Data'!E74&gt;0),'Raw Data'!E74,40),"")</f>
        <v>28.990746999999999</v>
      </c>
      <c r="F75" s="2">
        <f>IF(SUM('Raw Data'!F$3:F$98)&gt;10,IF(AND(ISNUMBER('Raw Data'!F74),'Raw Data'!F74&lt;40,'Raw Data'!F74&gt;0),'Raw Data'!F74,40),"")</f>
        <v>28.147971999999999</v>
      </c>
      <c r="G75" s="2">
        <f>IF(SUM('Raw Data'!G$3:G$98)&gt;10,IF(AND(ISNUMBER('Raw Data'!G74),'Raw Data'!G74&lt;40,'Raw Data'!G74&gt;0),'Raw Data'!G74,40),"")</f>
        <v>28.779736</v>
      </c>
      <c r="H75" s="2" t="str">
        <f>IF(SUM('Raw Data'!H$3:H$98)&gt;10,IF(AND(ISNUMBER('Raw Data'!H74),'Raw Data'!H74&lt;40,'Raw Data'!H74&gt;0),'Raw Data'!H74,40),"")</f>
        <v/>
      </c>
      <c r="I75" s="2" t="str">
        <f>IF(SUM('Raw Data'!I$3:I$98)&gt;10,IF(AND(ISNUMBER('Raw Data'!I74),'Raw Data'!I74&lt;40,'Raw Data'!I74&gt;0),'Raw Data'!I74,40),"")</f>
        <v/>
      </c>
      <c r="J75" s="2" t="str">
        <f>IF(SUM('Raw Data'!J$3:J$98)&gt;10,IF(AND(ISNUMBER('Raw Data'!J74),'Raw Data'!J74&lt;40,'Raw Data'!J74&gt;0),'Raw Data'!J74,40),"")</f>
        <v/>
      </c>
      <c r="K75" s="2" t="str">
        <f>IF(SUM('Raw Data'!K$3:K$98)&gt;10,IF(AND(ISNUMBER('Raw Data'!K74),'Raw Data'!K74&lt;40,'Raw Data'!K74&gt;0),'Raw Data'!K74,40),"")</f>
        <v/>
      </c>
      <c r="L75" s="2" t="str">
        <f>IF(SUM('Raw Data'!L$3:L$98)&gt;10,IF(AND(ISNUMBER('Raw Data'!L74),'Raw Data'!L74&lt;40,'Raw Data'!L74&gt;0),'Raw Data'!L74,40),"")</f>
        <v/>
      </c>
      <c r="M75" s="2" t="str">
        <f>IF(SUM('Raw Data'!M$3:M$98)&gt;10,IF(AND(ISNUMBER('Raw Data'!M74),'Raw Data'!M74&lt;40,'Raw Data'!M74&gt;0),'Raw Data'!M74,40),"")</f>
        <v/>
      </c>
      <c r="N75" s="2" t="str">
        <f>IF(SUM('Raw Data'!N$3:N$98)&gt;10,IF(AND(ISNUMBER('Raw Data'!N74),'Raw Data'!N74&lt;40,'Raw Data'!N74&gt;0),'Raw Data'!N74,40),"")</f>
        <v/>
      </c>
      <c r="O75" s="2" t="str">
        <f>IF(SUM('Raw Data'!O$3:O$98)&gt;10,IF(AND(ISNUMBER('Raw Data'!O74),'Raw Data'!O74&lt;40,'Raw Data'!O74&gt;0),'Raw Data'!O74,40),"")</f>
        <v/>
      </c>
    </row>
    <row r="76" spans="1:15" x14ac:dyDescent="0.25">
      <c r="A76" s="2" t="str">
        <f>'Gene Table'!D3</f>
        <v>ADAM23</v>
      </c>
      <c r="B76" s="109" t="s">
        <v>79</v>
      </c>
      <c r="C76" s="3" t="s">
        <v>80</v>
      </c>
      <c r="D76" s="2">
        <f>IF(SUM('Raw Data'!D$3:D$98)&gt;10,IF(AND(ISNUMBER('Raw Data'!D75),'Raw Data'!D75&lt;40,'Raw Data'!D75&gt;0),'Raw Data'!D75,40),"")</f>
        <v>40</v>
      </c>
      <c r="E76" s="2">
        <f>IF(SUM('Raw Data'!E$3:E$98)&gt;10,IF(AND(ISNUMBER('Raw Data'!E75),'Raw Data'!E75&lt;40,'Raw Data'!E75&gt;0),'Raw Data'!E75,40),"")</f>
        <v>29.823256000000001</v>
      </c>
      <c r="F76" s="2">
        <f>IF(SUM('Raw Data'!F$3:F$98)&gt;10,IF(AND(ISNUMBER('Raw Data'!F75),'Raw Data'!F75&lt;40,'Raw Data'!F75&gt;0),'Raw Data'!F75,40),"")</f>
        <v>28.883393999999999</v>
      </c>
      <c r="G76" s="2">
        <f>IF(SUM('Raw Data'!G$3:G$98)&gt;10,IF(AND(ISNUMBER('Raw Data'!G75),'Raw Data'!G75&lt;40,'Raw Data'!G75&gt;0),'Raw Data'!G75,40),"")</f>
        <v>29.085675999999999</v>
      </c>
      <c r="H76" s="2" t="str">
        <f>IF(SUM('Raw Data'!H$3:H$98)&gt;10,IF(AND(ISNUMBER('Raw Data'!H75),'Raw Data'!H75&lt;40,'Raw Data'!H75&gt;0),'Raw Data'!H75,40),"")</f>
        <v/>
      </c>
      <c r="I76" s="2" t="str">
        <f>IF(SUM('Raw Data'!I$3:I$98)&gt;10,IF(AND(ISNUMBER('Raw Data'!I75),'Raw Data'!I75&lt;40,'Raw Data'!I75&gt;0),'Raw Data'!I75,40),"")</f>
        <v/>
      </c>
      <c r="J76" s="2" t="str">
        <f>IF(SUM('Raw Data'!J$3:J$98)&gt;10,IF(AND(ISNUMBER('Raw Data'!J75),'Raw Data'!J75&lt;40,'Raw Data'!J75&gt;0),'Raw Data'!J75,40),"")</f>
        <v/>
      </c>
      <c r="K76" s="2" t="str">
        <f>IF(SUM('Raw Data'!K$3:K$98)&gt;10,IF(AND(ISNUMBER('Raw Data'!K75),'Raw Data'!K75&lt;40,'Raw Data'!K75&gt;0),'Raw Data'!K75,40),"")</f>
        <v/>
      </c>
      <c r="L76" s="2" t="str">
        <f>IF(SUM('Raw Data'!L$3:L$98)&gt;10,IF(AND(ISNUMBER('Raw Data'!L75),'Raw Data'!L75&lt;40,'Raw Data'!L75&gt;0),'Raw Data'!L75,40),"")</f>
        <v/>
      </c>
      <c r="M76" s="2" t="str">
        <f>IF(SUM('Raw Data'!M$3:M$98)&gt;10,IF(AND(ISNUMBER('Raw Data'!M75),'Raw Data'!M75&lt;40,'Raw Data'!M75&gt;0),'Raw Data'!M75,40),"")</f>
        <v/>
      </c>
      <c r="N76" s="2" t="str">
        <f>IF(SUM('Raw Data'!N$3:N$98)&gt;10,IF(AND(ISNUMBER('Raw Data'!N75),'Raw Data'!N75&lt;40,'Raw Data'!N75&gt;0),'Raw Data'!N75,40),"")</f>
        <v/>
      </c>
      <c r="O76" s="2" t="str">
        <f>IF(SUM('Raw Data'!O$3:O$98)&gt;10,IF(AND(ISNUMBER('Raw Data'!O75),'Raw Data'!O75&lt;40,'Raw Data'!O75&gt;0),'Raw Data'!O75,40),"")</f>
        <v/>
      </c>
    </row>
    <row r="77" spans="1:15" x14ac:dyDescent="0.25">
      <c r="A77" s="2" t="str">
        <f>'Gene Table'!D4</f>
        <v>BRCA1</v>
      </c>
      <c r="B77" s="110"/>
      <c r="C77" s="3" t="s">
        <v>81</v>
      </c>
      <c r="D77" s="2">
        <f>IF(SUM('Raw Data'!D$3:D$98)&gt;10,IF(AND(ISNUMBER('Raw Data'!D76),'Raw Data'!D76&lt;40,'Raw Data'!D76&gt;0),'Raw Data'!D76,40),"")</f>
        <v>32.042526000000002</v>
      </c>
      <c r="E77" s="2">
        <f>IF(SUM('Raw Data'!E$3:E$98)&gt;10,IF(AND(ISNUMBER('Raw Data'!E76),'Raw Data'!E76&lt;40,'Raw Data'!E76&gt;0),'Raw Data'!E76,40),"")</f>
        <v>29.239436999999999</v>
      </c>
      <c r="F77" s="2">
        <f>IF(SUM('Raw Data'!F$3:F$98)&gt;10,IF(AND(ISNUMBER('Raw Data'!F76),'Raw Data'!F76&lt;40,'Raw Data'!F76&gt;0),'Raw Data'!F76,40),"")</f>
        <v>27.750640000000001</v>
      </c>
      <c r="G77" s="2">
        <f>IF(SUM('Raw Data'!G$3:G$98)&gt;10,IF(AND(ISNUMBER('Raw Data'!G76),'Raw Data'!G76&lt;40,'Raw Data'!G76&gt;0),'Raw Data'!G76,40),"")</f>
        <v>27.356876</v>
      </c>
      <c r="H77" s="2" t="str">
        <f>IF(SUM('Raw Data'!H$3:H$98)&gt;10,IF(AND(ISNUMBER('Raw Data'!H76),'Raw Data'!H76&lt;40,'Raw Data'!H76&gt;0),'Raw Data'!H76,40),"")</f>
        <v/>
      </c>
      <c r="I77" s="2" t="str">
        <f>IF(SUM('Raw Data'!I$3:I$98)&gt;10,IF(AND(ISNUMBER('Raw Data'!I76),'Raw Data'!I76&lt;40,'Raw Data'!I76&gt;0),'Raw Data'!I76,40),"")</f>
        <v/>
      </c>
      <c r="J77" s="2" t="str">
        <f>IF(SUM('Raw Data'!J$3:J$98)&gt;10,IF(AND(ISNUMBER('Raw Data'!J76),'Raw Data'!J76&lt;40,'Raw Data'!J76&gt;0),'Raw Data'!J76,40),"")</f>
        <v/>
      </c>
      <c r="K77" s="2" t="str">
        <f>IF(SUM('Raw Data'!K$3:K$98)&gt;10,IF(AND(ISNUMBER('Raw Data'!K76),'Raw Data'!K76&lt;40,'Raw Data'!K76&gt;0),'Raw Data'!K76,40),"")</f>
        <v/>
      </c>
      <c r="L77" s="2" t="str">
        <f>IF(SUM('Raw Data'!L$3:L$98)&gt;10,IF(AND(ISNUMBER('Raw Data'!L76),'Raw Data'!L76&lt;40,'Raw Data'!L76&gt;0),'Raw Data'!L76,40),"")</f>
        <v/>
      </c>
      <c r="M77" s="2" t="str">
        <f>IF(SUM('Raw Data'!M$3:M$98)&gt;10,IF(AND(ISNUMBER('Raw Data'!M76),'Raw Data'!M76&lt;40,'Raw Data'!M76&gt;0),'Raw Data'!M76,40),"")</f>
        <v/>
      </c>
      <c r="N77" s="2" t="str">
        <f>IF(SUM('Raw Data'!N$3:N$98)&gt;10,IF(AND(ISNUMBER('Raw Data'!N76),'Raw Data'!N76&lt;40,'Raw Data'!N76&gt;0),'Raw Data'!N76,40),"")</f>
        <v/>
      </c>
      <c r="O77" s="2" t="str">
        <f>IF(SUM('Raw Data'!O$3:O$98)&gt;10,IF(AND(ISNUMBER('Raw Data'!O76),'Raw Data'!O76&lt;40,'Raw Data'!O76&gt;0),'Raw Data'!O76,40),"")</f>
        <v/>
      </c>
    </row>
    <row r="78" spans="1:15" x14ac:dyDescent="0.25">
      <c r="A78" s="2" t="str">
        <f>'Gene Table'!D5</f>
        <v>CCNA1</v>
      </c>
      <c r="B78" s="110"/>
      <c r="C78" s="3" t="s">
        <v>82</v>
      </c>
      <c r="D78" s="2">
        <f>IF(SUM('Raw Data'!D$3:D$98)&gt;10,IF(AND(ISNUMBER('Raw Data'!D77),'Raw Data'!D77&lt;40,'Raw Data'!D77&gt;0),'Raw Data'!D77,40),"")</f>
        <v>31.357770000000002</v>
      </c>
      <c r="E78" s="2">
        <f>IF(SUM('Raw Data'!E$3:E$98)&gt;10,IF(AND(ISNUMBER('Raw Data'!E77),'Raw Data'!E77&lt;40,'Raw Data'!E77&gt;0),'Raw Data'!E77,40),"")</f>
        <v>30.874588000000003</v>
      </c>
      <c r="F78" s="2">
        <f>IF(SUM('Raw Data'!F$3:F$98)&gt;10,IF(AND(ISNUMBER('Raw Data'!F77),'Raw Data'!F77&lt;40,'Raw Data'!F77&gt;0),'Raw Data'!F77,40),"")</f>
        <v>31.687064999999997</v>
      </c>
      <c r="G78" s="2">
        <f>IF(SUM('Raw Data'!G$3:G$98)&gt;10,IF(AND(ISNUMBER('Raw Data'!G77),'Raw Data'!G77&lt;40,'Raw Data'!G77&gt;0),'Raw Data'!G77,40),"")</f>
        <v>31.929459999999999</v>
      </c>
      <c r="H78" s="2" t="str">
        <f>IF(SUM('Raw Data'!H$3:H$98)&gt;10,IF(AND(ISNUMBER('Raw Data'!H77),'Raw Data'!H77&lt;40,'Raw Data'!H77&gt;0),'Raw Data'!H77,40),"")</f>
        <v/>
      </c>
      <c r="I78" s="2" t="str">
        <f>IF(SUM('Raw Data'!I$3:I$98)&gt;10,IF(AND(ISNUMBER('Raw Data'!I77),'Raw Data'!I77&lt;40,'Raw Data'!I77&gt;0),'Raw Data'!I77,40),"")</f>
        <v/>
      </c>
      <c r="J78" s="2" t="str">
        <f>IF(SUM('Raw Data'!J$3:J$98)&gt;10,IF(AND(ISNUMBER('Raw Data'!J77),'Raw Data'!J77&lt;40,'Raw Data'!J77&gt;0),'Raw Data'!J77,40),"")</f>
        <v/>
      </c>
      <c r="K78" s="2" t="str">
        <f>IF(SUM('Raw Data'!K$3:K$98)&gt;10,IF(AND(ISNUMBER('Raw Data'!K77),'Raw Data'!K77&lt;40,'Raw Data'!K77&gt;0),'Raw Data'!K77,40),"")</f>
        <v/>
      </c>
      <c r="L78" s="2" t="str">
        <f>IF(SUM('Raw Data'!L$3:L$98)&gt;10,IF(AND(ISNUMBER('Raw Data'!L77),'Raw Data'!L77&lt;40,'Raw Data'!L77&gt;0),'Raw Data'!L77,40),"")</f>
        <v/>
      </c>
      <c r="M78" s="2" t="str">
        <f>IF(SUM('Raw Data'!M$3:M$98)&gt;10,IF(AND(ISNUMBER('Raw Data'!M77),'Raw Data'!M77&lt;40,'Raw Data'!M77&gt;0),'Raw Data'!M77,40),"")</f>
        <v/>
      </c>
      <c r="N78" s="2" t="str">
        <f>IF(SUM('Raw Data'!N$3:N$98)&gt;10,IF(AND(ISNUMBER('Raw Data'!N77),'Raw Data'!N77&lt;40,'Raw Data'!N77&gt;0),'Raw Data'!N77,40),"")</f>
        <v/>
      </c>
      <c r="O78" s="2" t="str">
        <f>IF(SUM('Raw Data'!O$3:O$98)&gt;10,IF(AND(ISNUMBER('Raw Data'!O77),'Raw Data'!O77&lt;40,'Raw Data'!O77&gt;0),'Raw Data'!O77,40),"")</f>
        <v/>
      </c>
    </row>
    <row r="79" spans="1:15" x14ac:dyDescent="0.25">
      <c r="A79" s="2" t="str">
        <f>'Gene Table'!D6</f>
        <v>CCND2</v>
      </c>
      <c r="B79" s="110"/>
      <c r="C79" s="3" t="s">
        <v>83</v>
      </c>
      <c r="D79" s="2">
        <f>IF(SUM('Raw Data'!D$3:D$98)&gt;10,IF(AND(ISNUMBER('Raw Data'!D78),'Raw Data'!D78&lt;40,'Raw Data'!D78&gt;0),'Raw Data'!D78,40),"")</f>
        <v>40</v>
      </c>
      <c r="E79" s="2">
        <f>IF(SUM('Raw Data'!E$3:E$98)&gt;10,IF(AND(ISNUMBER('Raw Data'!E78),'Raw Data'!E78&lt;40,'Raw Data'!E78&gt;0),'Raw Data'!E78,40),"")</f>
        <v>31.300400000000003</v>
      </c>
      <c r="F79" s="2">
        <f>IF(SUM('Raw Data'!F$3:F$98)&gt;10,IF(AND(ISNUMBER('Raw Data'!F78),'Raw Data'!F78&lt;40,'Raw Data'!F78&gt;0),'Raw Data'!F78,40),"")</f>
        <v>29.276866999999999</v>
      </c>
      <c r="G79" s="2">
        <f>IF(SUM('Raw Data'!G$3:G$98)&gt;10,IF(AND(ISNUMBER('Raw Data'!G78),'Raw Data'!G78&lt;40,'Raw Data'!G78&gt;0),'Raw Data'!G78,40),"")</f>
        <v>31.016359999999999</v>
      </c>
      <c r="H79" s="2" t="str">
        <f>IF(SUM('Raw Data'!H$3:H$98)&gt;10,IF(AND(ISNUMBER('Raw Data'!H78),'Raw Data'!H78&lt;40,'Raw Data'!H78&gt;0),'Raw Data'!H78,40),"")</f>
        <v/>
      </c>
      <c r="I79" s="2" t="str">
        <f>IF(SUM('Raw Data'!I$3:I$98)&gt;10,IF(AND(ISNUMBER('Raw Data'!I78),'Raw Data'!I78&lt;40,'Raw Data'!I78&gt;0),'Raw Data'!I78,40),"")</f>
        <v/>
      </c>
      <c r="J79" s="2" t="str">
        <f>IF(SUM('Raw Data'!J$3:J$98)&gt;10,IF(AND(ISNUMBER('Raw Data'!J78),'Raw Data'!J78&lt;40,'Raw Data'!J78&gt;0),'Raw Data'!J78,40),"")</f>
        <v/>
      </c>
      <c r="K79" s="2" t="str">
        <f>IF(SUM('Raw Data'!K$3:K$98)&gt;10,IF(AND(ISNUMBER('Raw Data'!K78),'Raw Data'!K78&lt;40,'Raw Data'!K78&gt;0),'Raw Data'!K78,40),"")</f>
        <v/>
      </c>
      <c r="L79" s="2" t="str">
        <f>IF(SUM('Raw Data'!L$3:L$98)&gt;10,IF(AND(ISNUMBER('Raw Data'!L78),'Raw Data'!L78&lt;40,'Raw Data'!L78&gt;0),'Raw Data'!L78,40),"")</f>
        <v/>
      </c>
      <c r="M79" s="2" t="str">
        <f>IF(SUM('Raw Data'!M$3:M$98)&gt;10,IF(AND(ISNUMBER('Raw Data'!M78),'Raw Data'!M78&lt;40,'Raw Data'!M78&gt;0),'Raw Data'!M78,40),"")</f>
        <v/>
      </c>
      <c r="N79" s="2" t="str">
        <f>IF(SUM('Raw Data'!N$3:N$98)&gt;10,IF(AND(ISNUMBER('Raw Data'!N78),'Raw Data'!N78&lt;40,'Raw Data'!N78&gt;0),'Raw Data'!N78,40),"")</f>
        <v/>
      </c>
      <c r="O79" s="2" t="str">
        <f>IF(SUM('Raw Data'!O$3:O$98)&gt;10,IF(AND(ISNUMBER('Raw Data'!O78),'Raw Data'!O78&lt;40,'Raw Data'!O78&gt;0),'Raw Data'!O78,40),"")</f>
        <v/>
      </c>
    </row>
    <row r="80" spans="1:15" x14ac:dyDescent="0.25">
      <c r="A80" s="2" t="str">
        <f>'Gene Table'!D7</f>
        <v>CDH1</v>
      </c>
      <c r="B80" s="110"/>
      <c r="C80" s="3" t="s">
        <v>84</v>
      </c>
      <c r="D80" s="2">
        <f>IF(SUM('Raw Data'!D$3:D$98)&gt;10,IF(AND(ISNUMBER('Raw Data'!D79),'Raw Data'!D79&lt;40,'Raw Data'!D79&gt;0),'Raw Data'!D79,40),"")</f>
        <v>40</v>
      </c>
      <c r="E80" s="2">
        <f>IF(SUM('Raw Data'!E$3:E$98)&gt;10,IF(AND(ISNUMBER('Raw Data'!E79),'Raw Data'!E79&lt;40,'Raw Data'!E79&gt;0),'Raw Data'!E79,40),"")</f>
        <v>30.626883999999997</v>
      </c>
      <c r="F80" s="2">
        <f>IF(SUM('Raw Data'!F$3:F$98)&gt;10,IF(AND(ISNUMBER('Raw Data'!F79),'Raw Data'!F79&lt;40,'Raw Data'!F79&gt;0),'Raw Data'!F79,40),"")</f>
        <v>29.356048999999999</v>
      </c>
      <c r="G80" s="2">
        <f>IF(SUM('Raw Data'!G$3:G$98)&gt;10,IF(AND(ISNUMBER('Raw Data'!G79),'Raw Data'!G79&lt;40,'Raw Data'!G79&gt;0),'Raw Data'!G79,40),"")</f>
        <v>27.907889999999998</v>
      </c>
      <c r="H80" s="2" t="str">
        <f>IF(SUM('Raw Data'!H$3:H$98)&gt;10,IF(AND(ISNUMBER('Raw Data'!H79),'Raw Data'!H79&lt;40,'Raw Data'!H79&gt;0),'Raw Data'!H79,40),"")</f>
        <v/>
      </c>
      <c r="I80" s="2" t="str">
        <f>IF(SUM('Raw Data'!I$3:I$98)&gt;10,IF(AND(ISNUMBER('Raw Data'!I79),'Raw Data'!I79&lt;40,'Raw Data'!I79&gt;0),'Raw Data'!I79,40),"")</f>
        <v/>
      </c>
      <c r="J80" s="2" t="str">
        <f>IF(SUM('Raw Data'!J$3:J$98)&gt;10,IF(AND(ISNUMBER('Raw Data'!J79),'Raw Data'!J79&lt;40,'Raw Data'!J79&gt;0),'Raw Data'!J79,40),"")</f>
        <v/>
      </c>
      <c r="K80" s="2" t="str">
        <f>IF(SUM('Raw Data'!K$3:K$98)&gt;10,IF(AND(ISNUMBER('Raw Data'!K79),'Raw Data'!K79&lt;40,'Raw Data'!K79&gt;0),'Raw Data'!K79,40),"")</f>
        <v/>
      </c>
      <c r="L80" s="2" t="str">
        <f>IF(SUM('Raw Data'!L$3:L$98)&gt;10,IF(AND(ISNUMBER('Raw Data'!L79),'Raw Data'!L79&lt;40,'Raw Data'!L79&gt;0),'Raw Data'!L79,40),"")</f>
        <v/>
      </c>
      <c r="M80" s="2" t="str">
        <f>IF(SUM('Raw Data'!M$3:M$98)&gt;10,IF(AND(ISNUMBER('Raw Data'!M79),'Raw Data'!M79&lt;40,'Raw Data'!M79&gt;0),'Raw Data'!M79,40),"")</f>
        <v/>
      </c>
      <c r="N80" s="2" t="str">
        <f>IF(SUM('Raw Data'!N$3:N$98)&gt;10,IF(AND(ISNUMBER('Raw Data'!N79),'Raw Data'!N79&lt;40,'Raw Data'!N79&gt;0),'Raw Data'!N79,40),"")</f>
        <v/>
      </c>
      <c r="O80" s="2" t="str">
        <f>IF(SUM('Raw Data'!O$3:O$98)&gt;10,IF(AND(ISNUMBER('Raw Data'!O79),'Raw Data'!O79&lt;40,'Raw Data'!O79&gt;0),'Raw Data'!O79,40),"")</f>
        <v/>
      </c>
    </row>
    <row r="81" spans="1:15" x14ac:dyDescent="0.25">
      <c r="A81" s="2" t="str">
        <f>'Gene Table'!D8</f>
        <v>CDH13</v>
      </c>
      <c r="B81" s="110"/>
      <c r="C81" s="3" t="s">
        <v>85</v>
      </c>
      <c r="D81" s="2">
        <f>IF(SUM('Raw Data'!D$3:D$98)&gt;10,IF(AND(ISNUMBER('Raw Data'!D80),'Raw Data'!D80&lt;40,'Raw Data'!D80&gt;0),'Raw Data'!D80,40),"")</f>
        <v>32.418377</v>
      </c>
      <c r="E81" s="2">
        <f>IF(SUM('Raw Data'!E$3:E$98)&gt;10,IF(AND(ISNUMBER('Raw Data'!E80),'Raw Data'!E80&lt;40,'Raw Data'!E80&gt;0),'Raw Data'!E80,40),"")</f>
        <v>31.675815999999998</v>
      </c>
      <c r="F81" s="2">
        <f>IF(SUM('Raw Data'!F$3:F$98)&gt;10,IF(AND(ISNUMBER('Raw Data'!F80),'Raw Data'!F80&lt;40,'Raw Data'!F80&gt;0),'Raw Data'!F80,40),"")</f>
        <v>29.177437000000001</v>
      </c>
      <c r="G81" s="2">
        <f>IF(SUM('Raw Data'!G$3:G$98)&gt;10,IF(AND(ISNUMBER('Raw Data'!G80),'Raw Data'!G80&lt;40,'Raw Data'!G80&gt;0),'Raw Data'!G80,40),"")</f>
        <v>29.331268000000001</v>
      </c>
      <c r="H81" s="2" t="str">
        <f>IF(SUM('Raw Data'!H$3:H$98)&gt;10,IF(AND(ISNUMBER('Raw Data'!H80),'Raw Data'!H80&lt;40,'Raw Data'!H80&gt;0),'Raw Data'!H80,40),"")</f>
        <v/>
      </c>
      <c r="I81" s="2" t="str">
        <f>IF(SUM('Raw Data'!I$3:I$98)&gt;10,IF(AND(ISNUMBER('Raw Data'!I80),'Raw Data'!I80&lt;40,'Raw Data'!I80&gt;0),'Raw Data'!I80,40),"")</f>
        <v/>
      </c>
      <c r="J81" s="2" t="str">
        <f>IF(SUM('Raw Data'!J$3:J$98)&gt;10,IF(AND(ISNUMBER('Raw Data'!J80),'Raw Data'!J80&lt;40,'Raw Data'!J80&gt;0),'Raw Data'!J80,40),"")</f>
        <v/>
      </c>
      <c r="K81" s="2" t="str">
        <f>IF(SUM('Raw Data'!K$3:K$98)&gt;10,IF(AND(ISNUMBER('Raw Data'!K80),'Raw Data'!K80&lt;40,'Raw Data'!K80&gt;0),'Raw Data'!K80,40),"")</f>
        <v/>
      </c>
      <c r="L81" s="2" t="str">
        <f>IF(SUM('Raw Data'!L$3:L$98)&gt;10,IF(AND(ISNUMBER('Raw Data'!L80),'Raw Data'!L80&lt;40,'Raw Data'!L80&gt;0),'Raw Data'!L80,40),"")</f>
        <v/>
      </c>
      <c r="M81" s="2" t="str">
        <f>IF(SUM('Raw Data'!M$3:M$98)&gt;10,IF(AND(ISNUMBER('Raw Data'!M80),'Raw Data'!M80&lt;40,'Raw Data'!M80&gt;0),'Raw Data'!M80,40),"")</f>
        <v/>
      </c>
      <c r="N81" s="2" t="str">
        <f>IF(SUM('Raw Data'!N$3:N$98)&gt;10,IF(AND(ISNUMBER('Raw Data'!N80),'Raw Data'!N80&lt;40,'Raw Data'!N80&gt;0),'Raw Data'!N80,40),"")</f>
        <v/>
      </c>
      <c r="O81" s="2" t="str">
        <f>IF(SUM('Raw Data'!O$3:O$98)&gt;10,IF(AND(ISNUMBER('Raw Data'!O80),'Raw Data'!O80&lt;40,'Raw Data'!O80&gt;0),'Raw Data'!O80,40),"")</f>
        <v/>
      </c>
    </row>
    <row r="82" spans="1:15" x14ac:dyDescent="0.25">
      <c r="A82" s="2" t="str">
        <f>'Gene Table'!D9</f>
        <v>CDKN1C</v>
      </c>
      <c r="B82" s="110"/>
      <c r="C82" s="3" t="s">
        <v>86</v>
      </c>
      <c r="D82" s="2">
        <f>IF(SUM('Raw Data'!D$3:D$98)&gt;10,IF(AND(ISNUMBER('Raw Data'!D81),'Raw Data'!D81&lt;40,'Raw Data'!D81&gt;0),'Raw Data'!D81,40),"")</f>
        <v>26.811878</v>
      </c>
      <c r="E82" s="2">
        <f>IF(SUM('Raw Data'!E$3:E$98)&gt;10,IF(AND(ISNUMBER('Raw Data'!E81),'Raw Data'!E81&lt;40,'Raw Data'!E81&gt;0),'Raw Data'!E81,40),"")</f>
        <v>26.232277</v>
      </c>
      <c r="F82" s="2">
        <f>IF(SUM('Raw Data'!F$3:F$98)&gt;10,IF(AND(ISNUMBER('Raw Data'!F81),'Raw Data'!F81&lt;40,'Raw Data'!F81&gt;0),'Raw Data'!F81,40),"")</f>
        <v>27.389841000000001</v>
      </c>
      <c r="G82" s="2">
        <f>IF(SUM('Raw Data'!G$3:G$98)&gt;10,IF(AND(ISNUMBER('Raw Data'!G81),'Raw Data'!G81&lt;40,'Raw Data'!G81&gt;0),'Raw Data'!G81,40),"")</f>
        <v>28.537443</v>
      </c>
      <c r="H82" s="2" t="str">
        <f>IF(SUM('Raw Data'!H$3:H$98)&gt;10,IF(AND(ISNUMBER('Raw Data'!H81),'Raw Data'!H81&lt;40,'Raw Data'!H81&gt;0),'Raw Data'!H81,40),"")</f>
        <v/>
      </c>
      <c r="I82" s="2" t="str">
        <f>IF(SUM('Raw Data'!I$3:I$98)&gt;10,IF(AND(ISNUMBER('Raw Data'!I81),'Raw Data'!I81&lt;40,'Raw Data'!I81&gt;0),'Raw Data'!I81,40),"")</f>
        <v/>
      </c>
      <c r="J82" s="2" t="str">
        <f>IF(SUM('Raw Data'!J$3:J$98)&gt;10,IF(AND(ISNUMBER('Raw Data'!J81),'Raw Data'!J81&lt;40,'Raw Data'!J81&gt;0),'Raw Data'!J81,40),"")</f>
        <v/>
      </c>
      <c r="K82" s="2" t="str">
        <f>IF(SUM('Raw Data'!K$3:K$98)&gt;10,IF(AND(ISNUMBER('Raw Data'!K81),'Raw Data'!K81&lt;40,'Raw Data'!K81&gt;0),'Raw Data'!K81,40),"")</f>
        <v/>
      </c>
      <c r="L82" s="2" t="str">
        <f>IF(SUM('Raw Data'!L$3:L$98)&gt;10,IF(AND(ISNUMBER('Raw Data'!L81),'Raw Data'!L81&lt;40,'Raw Data'!L81&gt;0),'Raw Data'!L81,40),"")</f>
        <v/>
      </c>
      <c r="M82" s="2" t="str">
        <f>IF(SUM('Raw Data'!M$3:M$98)&gt;10,IF(AND(ISNUMBER('Raw Data'!M81),'Raw Data'!M81&lt;40,'Raw Data'!M81&gt;0),'Raw Data'!M81,40),"")</f>
        <v/>
      </c>
      <c r="N82" s="2" t="str">
        <f>IF(SUM('Raw Data'!N$3:N$98)&gt;10,IF(AND(ISNUMBER('Raw Data'!N81),'Raw Data'!N81&lt;40,'Raw Data'!N81&gt;0),'Raw Data'!N81,40),"")</f>
        <v/>
      </c>
      <c r="O82" s="2" t="str">
        <f>IF(SUM('Raw Data'!O$3:O$98)&gt;10,IF(AND(ISNUMBER('Raw Data'!O81),'Raw Data'!O81&lt;40,'Raw Data'!O81&gt;0),'Raw Data'!O81,40),"")</f>
        <v/>
      </c>
    </row>
    <row r="83" spans="1:15" x14ac:dyDescent="0.25">
      <c r="A83" s="2" t="str">
        <f>'Gene Table'!D10</f>
        <v>CDKN2A</v>
      </c>
      <c r="B83" s="110"/>
      <c r="C83" s="3" t="s">
        <v>87</v>
      </c>
      <c r="D83" s="2">
        <f>IF(SUM('Raw Data'!D$3:D$98)&gt;10,IF(AND(ISNUMBER('Raw Data'!D82),'Raw Data'!D82&lt;40,'Raw Data'!D82&gt;0),'Raw Data'!D82,40),"")</f>
        <v>33.612316</v>
      </c>
      <c r="E83" s="2">
        <f>IF(SUM('Raw Data'!E$3:E$98)&gt;10,IF(AND(ISNUMBER('Raw Data'!E82),'Raw Data'!E82&lt;40,'Raw Data'!E82&gt;0),'Raw Data'!E82,40),"")</f>
        <v>30.778767000000002</v>
      </c>
      <c r="F83" s="2">
        <f>IF(SUM('Raw Data'!F$3:F$98)&gt;10,IF(AND(ISNUMBER('Raw Data'!F82),'Raw Data'!F82&lt;40,'Raw Data'!F82&gt;0),'Raw Data'!F82,40),"")</f>
        <v>29.194136</v>
      </c>
      <c r="G83" s="2">
        <f>IF(SUM('Raw Data'!G$3:G$98)&gt;10,IF(AND(ISNUMBER('Raw Data'!G82),'Raw Data'!G82&lt;40,'Raw Data'!G82&gt;0),'Raw Data'!G82,40),"")</f>
        <v>28.885836000000001</v>
      </c>
      <c r="H83" s="2" t="str">
        <f>IF(SUM('Raw Data'!H$3:H$98)&gt;10,IF(AND(ISNUMBER('Raw Data'!H82),'Raw Data'!H82&lt;40,'Raw Data'!H82&gt;0),'Raw Data'!H82,40),"")</f>
        <v/>
      </c>
      <c r="I83" s="2" t="str">
        <f>IF(SUM('Raw Data'!I$3:I$98)&gt;10,IF(AND(ISNUMBER('Raw Data'!I82),'Raw Data'!I82&lt;40,'Raw Data'!I82&gt;0),'Raw Data'!I82,40),"")</f>
        <v/>
      </c>
      <c r="J83" s="2" t="str">
        <f>IF(SUM('Raw Data'!J$3:J$98)&gt;10,IF(AND(ISNUMBER('Raw Data'!J82),'Raw Data'!J82&lt;40,'Raw Data'!J82&gt;0),'Raw Data'!J82,40),"")</f>
        <v/>
      </c>
      <c r="K83" s="2" t="str">
        <f>IF(SUM('Raw Data'!K$3:K$98)&gt;10,IF(AND(ISNUMBER('Raw Data'!K82),'Raw Data'!K82&lt;40,'Raw Data'!K82&gt;0),'Raw Data'!K82,40),"")</f>
        <v/>
      </c>
      <c r="L83" s="2" t="str">
        <f>IF(SUM('Raw Data'!L$3:L$98)&gt;10,IF(AND(ISNUMBER('Raw Data'!L82),'Raw Data'!L82&lt;40,'Raw Data'!L82&gt;0),'Raw Data'!L82,40),"")</f>
        <v/>
      </c>
      <c r="M83" s="2" t="str">
        <f>IF(SUM('Raw Data'!M$3:M$98)&gt;10,IF(AND(ISNUMBER('Raw Data'!M82),'Raw Data'!M82&lt;40,'Raw Data'!M82&gt;0),'Raw Data'!M82,40),"")</f>
        <v/>
      </c>
      <c r="N83" s="2" t="str">
        <f>IF(SUM('Raw Data'!N$3:N$98)&gt;10,IF(AND(ISNUMBER('Raw Data'!N82),'Raw Data'!N82&lt;40,'Raw Data'!N82&gt;0),'Raw Data'!N82,40),"")</f>
        <v/>
      </c>
      <c r="O83" s="2" t="str">
        <f>IF(SUM('Raw Data'!O$3:O$98)&gt;10,IF(AND(ISNUMBER('Raw Data'!O82),'Raw Data'!O82&lt;40,'Raw Data'!O82&gt;0),'Raw Data'!O82,40),"")</f>
        <v/>
      </c>
    </row>
    <row r="84" spans="1:15" x14ac:dyDescent="0.25">
      <c r="A84" s="2" t="str">
        <f>'Gene Table'!D11</f>
        <v>ESR1</v>
      </c>
      <c r="B84" s="110"/>
      <c r="C84" s="3" t="s">
        <v>88</v>
      </c>
      <c r="D84" s="2">
        <f>IF(SUM('Raw Data'!D$3:D$98)&gt;10,IF(AND(ISNUMBER('Raw Data'!D83),'Raw Data'!D83&lt;40,'Raw Data'!D83&gt;0),'Raw Data'!D83,40),"")</f>
        <v>34.846119999999999</v>
      </c>
      <c r="E84" s="2">
        <f>IF(SUM('Raw Data'!E$3:E$98)&gt;10,IF(AND(ISNUMBER('Raw Data'!E83),'Raw Data'!E83&lt;40,'Raw Data'!E83&gt;0),'Raw Data'!E83,40),"")</f>
        <v>32.941746000000002</v>
      </c>
      <c r="F84" s="2">
        <f>IF(SUM('Raw Data'!F$3:F$98)&gt;10,IF(AND(ISNUMBER('Raw Data'!F83),'Raw Data'!F83&lt;40,'Raw Data'!F83&gt;0),'Raw Data'!F83,40),"")</f>
        <v>31.379517</v>
      </c>
      <c r="G84" s="2">
        <f>IF(SUM('Raw Data'!G$3:G$98)&gt;10,IF(AND(ISNUMBER('Raw Data'!G83),'Raw Data'!G83&lt;40,'Raw Data'!G83&gt;0),'Raw Data'!G83,40),"")</f>
        <v>31.834144999999999</v>
      </c>
      <c r="H84" s="2" t="str">
        <f>IF(SUM('Raw Data'!H$3:H$98)&gt;10,IF(AND(ISNUMBER('Raw Data'!H83),'Raw Data'!H83&lt;40,'Raw Data'!H83&gt;0),'Raw Data'!H83,40),"")</f>
        <v/>
      </c>
      <c r="I84" s="2" t="str">
        <f>IF(SUM('Raw Data'!I$3:I$98)&gt;10,IF(AND(ISNUMBER('Raw Data'!I83),'Raw Data'!I83&lt;40,'Raw Data'!I83&gt;0),'Raw Data'!I83,40),"")</f>
        <v/>
      </c>
      <c r="J84" s="2" t="str">
        <f>IF(SUM('Raw Data'!J$3:J$98)&gt;10,IF(AND(ISNUMBER('Raw Data'!J83),'Raw Data'!J83&lt;40,'Raw Data'!J83&gt;0),'Raw Data'!J83,40),"")</f>
        <v/>
      </c>
      <c r="K84" s="2" t="str">
        <f>IF(SUM('Raw Data'!K$3:K$98)&gt;10,IF(AND(ISNUMBER('Raw Data'!K83),'Raw Data'!K83&lt;40,'Raw Data'!K83&gt;0),'Raw Data'!K83,40),"")</f>
        <v/>
      </c>
      <c r="L84" s="2" t="str">
        <f>IF(SUM('Raw Data'!L$3:L$98)&gt;10,IF(AND(ISNUMBER('Raw Data'!L83),'Raw Data'!L83&lt;40,'Raw Data'!L83&gt;0),'Raw Data'!L83,40),"")</f>
        <v/>
      </c>
      <c r="M84" s="2" t="str">
        <f>IF(SUM('Raw Data'!M$3:M$98)&gt;10,IF(AND(ISNUMBER('Raw Data'!M83),'Raw Data'!M83&lt;40,'Raw Data'!M83&gt;0),'Raw Data'!M83,40),"")</f>
        <v/>
      </c>
      <c r="N84" s="2" t="str">
        <f>IF(SUM('Raw Data'!N$3:N$98)&gt;10,IF(AND(ISNUMBER('Raw Data'!N83),'Raw Data'!N83&lt;40,'Raw Data'!N83&gt;0),'Raw Data'!N83,40),"")</f>
        <v/>
      </c>
      <c r="O84" s="2" t="str">
        <f>IF(SUM('Raw Data'!O$3:O$98)&gt;10,IF(AND(ISNUMBER('Raw Data'!O83),'Raw Data'!O83&lt;40,'Raw Data'!O83&gt;0),'Raw Data'!O83,40),"")</f>
        <v/>
      </c>
    </row>
    <row r="85" spans="1:15" x14ac:dyDescent="0.25">
      <c r="A85" s="2" t="str">
        <f>'Gene Table'!D12</f>
        <v>GSTP1</v>
      </c>
      <c r="B85" s="110"/>
      <c r="C85" s="3" t="s">
        <v>89</v>
      </c>
      <c r="D85" s="2">
        <f>IF(SUM('Raw Data'!D$3:D$98)&gt;10,IF(AND(ISNUMBER('Raw Data'!D84),'Raw Data'!D84&lt;40,'Raw Data'!D84&gt;0),'Raw Data'!D84,40),"")</f>
        <v>40</v>
      </c>
      <c r="E85" s="2">
        <f>IF(SUM('Raw Data'!E$3:E$98)&gt;10,IF(AND(ISNUMBER('Raw Data'!E84),'Raw Data'!E84&lt;40,'Raw Data'!E84&gt;0),'Raw Data'!E84,40),"")</f>
        <v>30.207653000000001</v>
      </c>
      <c r="F85" s="2">
        <f>IF(SUM('Raw Data'!F$3:F$98)&gt;10,IF(AND(ISNUMBER('Raw Data'!F84),'Raw Data'!F84&lt;40,'Raw Data'!F84&gt;0),'Raw Data'!F84,40),"")</f>
        <v>29.066862</v>
      </c>
      <c r="G85" s="2">
        <f>IF(SUM('Raw Data'!G$3:G$98)&gt;10,IF(AND(ISNUMBER('Raw Data'!G84),'Raw Data'!G84&lt;40,'Raw Data'!G84&gt;0),'Raw Data'!G84,40),"")</f>
        <v>28.553932</v>
      </c>
      <c r="H85" s="2" t="str">
        <f>IF(SUM('Raw Data'!H$3:H$98)&gt;10,IF(AND(ISNUMBER('Raw Data'!H84),'Raw Data'!H84&lt;40,'Raw Data'!H84&gt;0),'Raw Data'!H84,40),"")</f>
        <v/>
      </c>
      <c r="I85" s="2" t="str">
        <f>IF(SUM('Raw Data'!I$3:I$98)&gt;10,IF(AND(ISNUMBER('Raw Data'!I84),'Raw Data'!I84&lt;40,'Raw Data'!I84&gt;0),'Raw Data'!I84,40),"")</f>
        <v/>
      </c>
      <c r="J85" s="2" t="str">
        <f>IF(SUM('Raw Data'!J$3:J$98)&gt;10,IF(AND(ISNUMBER('Raw Data'!J84),'Raw Data'!J84&lt;40,'Raw Data'!J84&gt;0),'Raw Data'!J84,40),"")</f>
        <v/>
      </c>
      <c r="K85" s="2" t="str">
        <f>IF(SUM('Raw Data'!K$3:K$98)&gt;10,IF(AND(ISNUMBER('Raw Data'!K84),'Raw Data'!K84&lt;40,'Raw Data'!K84&gt;0),'Raw Data'!K84,40),"")</f>
        <v/>
      </c>
      <c r="L85" s="2" t="str">
        <f>IF(SUM('Raw Data'!L$3:L$98)&gt;10,IF(AND(ISNUMBER('Raw Data'!L84),'Raw Data'!L84&lt;40,'Raw Data'!L84&gt;0),'Raw Data'!L84,40),"")</f>
        <v/>
      </c>
      <c r="M85" s="2" t="str">
        <f>IF(SUM('Raw Data'!M$3:M$98)&gt;10,IF(AND(ISNUMBER('Raw Data'!M84),'Raw Data'!M84&lt;40,'Raw Data'!M84&gt;0),'Raw Data'!M84,40),"")</f>
        <v/>
      </c>
      <c r="N85" s="2" t="str">
        <f>IF(SUM('Raw Data'!N$3:N$98)&gt;10,IF(AND(ISNUMBER('Raw Data'!N84),'Raw Data'!N84&lt;40,'Raw Data'!N84&gt;0),'Raw Data'!N84,40),"")</f>
        <v/>
      </c>
      <c r="O85" s="2" t="str">
        <f>IF(SUM('Raw Data'!O$3:O$98)&gt;10,IF(AND(ISNUMBER('Raw Data'!O84),'Raw Data'!O84&lt;40,'Raw Data'!O84&gt;0),'Raw Data'!O84,40),"")</f>
        <v/>
      </c>
    </row>
    <row r="86" spans="1:15" x14ac:dyDescent="0.25">
      <c r="A86" s="2" t="str">
        <f>'Gene Table'!D13</f>
        <v>HIC1</v>
      </c>
      <c r="B86" s="110"/>
      <c r="C86" s="3" t="s">
        <v>90</v>
      </c>
      <c r="D86" s="2">
        <f>IF(SUM('Raw Data'!D$3:D$98)&gt;10,IF(AND(ISNUMBER('Raw Data'!D85),'Raw Data'!D85&lt;40,'Raw Data'!D85&gt;0),'Raw Data'!D85,40),"")</f>
        <v>34.572290000000002</v>
      </c>
      <c r="E86" s="2">
        <f>IF(SUM('Raw Data'!E$3:E$98)&gt;10,IF(AND(ISNUMBER('Raw Data'!E85),'Raw Data'!E85&lt;40,'Raw Data'!E85&gt;0),'Raw Data'!E85,40),"")</f>
        <v>33.010530000000003</v>
      </c>
      <c r="F86" s="2">
        <f>IF(SUM('Raw Data'!F$3:F$98)&gt;10,IF(AND(ISNUMBER('Raw Data'!F85),'Raw Data'!F85&lt;40,'Raw Data'!F85&gt;0),'Raw Data'!F85,40),"")</f>
        <v>31.281610000000001</v>
      </c>
      <c r="G86" s="2">
        <f>IF(SUM('Raw Data'!G$3:G$98)&gt;10,IF(AND(ISNUMBER('Raw Data'!G85),'Raw Data'!G85&lt;40,'Raw Data'!G85&gt;0),'Raw Data'!G85,40),"")</f>
        <v>31.627980000000001</v>
      </c>
      <c r="H86" s="2" t="str">
        <f>IF(SUM('Raw Data'!H$3:H$98)&gt;10,IF(AND(ISNUMBER('Raw Data'!H85),'Raw Data'!H85&lt;40,'Raw Data'!H85&gt;0),'Raw Data'!H85,40),"")</f>
        <v/>
      </c>
      <c r="I86" s="2" t="str">
        <f>IF(SUM('Raw Data'!I$3:I$98)&gt;10,IF(AND(ISNUMBER('Raw Data'!I85),'Raw Data'!I85&lt;40,'Raw Data'!I85&gt;0),'Raw Data'!I85,40),"")</f>
        <v/>
      </c>
      <c r="J86" s="2" t="str">
        <f>IF(SUM('Raw Data'!J$3:J$98)&gt;10,IF(AND(ISNUMBER('Raw Data'!J85),'Raw Data'!J85&lt;40,'Raw Data'!J85&gt;0),'Raw Data'!J85,40),"")</f>
        <v/>
      </c>
      <c r="K86" s="2" t="str">
        <f>IF(SUM('Raw Data'!K$3:K$98)&gt;10,IF(AND(ISNUMBER('Raw Data'!K85),'Raw Data'!K85&lt;40,'Raw Data'!K85&gt;0),'Raw Data'!K85,40),"")</f>
        <v/>
      </c>
      <c r="L86" s="2" t="str">
        <f>IF(SUM('Raw Data'!L$3:L$98)&gt;10,IF(AND(ISNUMBER('Raw Data'!L85),'Raw Data'!L85&lt;40,'Raw Data'!L85&gt;0),'Raw Data'!L85,40),"")</f>
        <v/>
      </c>
      <c r="M86" s="2" t="str">
        <f>IF(SUM('Raw Data'!M$3:M$98)&gt;10,IF(AND(ISNUMBER('Raw Data'!M85),'Raw Data'!M85&lt;40,'Raw Data'!M85&gt;0),'Raw Data'!M85,40),"")</f>
        <v/>
      </c>
      <c r="N86" s="2" t="str">
        <f>IF(SUM('Raw Data'!N$3:N$98)&gt;10,IF(AND(ISNUMBER('Raw Data'!N85),'Raw Data'!N85&lt;40,'Raw Data'!N85&gt;0),'Raw Data'!N85,40),"")</f>
        <v/>
      </c>
      <c r="O86" s="2" t="str">
        <f>IF(SUM('Raw Data'!O$3:O$98)&gt;10,IF(AND(ISNUMBER('Raw Data'!O85),'Raw Data'!O85&lt;40,'Raw Data'!O85&gt;0),'Raw Data'!O85,40),"")</f>
        <v/>
      </c>
    </row>
    <row r="87" spans="1:15" x14ac:dyDescent="0.25">
      <c r="A87" s="2" t="str">
        <f>'Gene Table'!D14</f>
        <v>MGMT</v>
      </c>
      <c r="B87" s="110"/>
      <c r="C87" s="3" t="s">
        <v>91</v>
      </c>
      <c r="D87" s="2">
        <f>IF(SUM('Raw Data'!D$3:D$98)&gt;10,IF(AND(ISNUMBER('Raw Data'!D86),'Raw Data'!D86&lt;40,'Raw Data'!D86&gt;0),'Raw Data'!D86,40),"")</f>
        <v>37.576529999999998</v>
      </c>
      <c r="E87" s="2">
        <f>IF(SUM('Raw Data'!E$3:E$98)&gt;10,IF(AND(ISNUMBER('Raw Data'!E86),'Raw Data'!E86&lt;40,'Raw Data'!E86&gt;0),'Raw Data'!E86,40),"")</f>
        <v>31.679609999999997</v>
      </c>
      <c r="F87" s="2">
        <f>IF(SUM('Raw Data'!F$3:F$98)&gt;10,IF(AND(ISNUMBER('Raw Data'!F86),'Raw Data'!F86&lt;40,'Raw Data'!F86&gt;0),'Raw Data'!F86,40),"")</f>
        <v>31.031579999999998</v>
      </c>
      <c r="G87" s="2">
        <f>IF(SUM('Raw Data'!G$3:G$98)&gt;10,IF(AND(ISNUMBER('Raw Data'!G86),'Raw Data'!G86&lt;40,'Raw Data'!G86&gt;0),'Raw Data'!G86,40),"")</f>
        <v>31.475037</v>
      </c>
      <c r="H87" s="2" t="str">
        <f>IF(SUM('Raw Data'!H$3:H$98)&gt;10,IF(AND(ISNUMBER('Raw Data'!H86),'Raw Data'!H86&lt;40,'Raw Data'!H86&gt;0),'Raw Data'!H86,40),"")</f>
        <v/>
      </c>
      <c r="I87" s="2" t="str">
        <f>IF(SUM('Raw Data'!I$3:I$98)&gt;10,IF(AND(ISNUMBER('Raw Data'!I86),'Raw Data'!I86&lt;40,'Raw Data'!I86&gt;0),'Raw Data'!I86,40),"")</f>
        <v/>
      </c>
      <c r="J87" s="2" t="str">
        <f>IF(SUM('Raw Data'!J$3:J$98)&gt;10,IF(AND(ISNUMBER('Raw Data'!J86),'Raw Data'!J86&lt;40,'Raw Data'!J86&gt;0),'Raw Data'!J86,40),"")</f>
        <v/>
      </c>
      <c r="K87" s="2" t="str">
        <f>IF(SUM('Raw Data'!K$3:K$98)&gt;10,IF(AND(ISNUMBER('Raw Data'!K86),'Raw Data'!K86&lt;40,'Raw Data'!K86&gt;0),'Raw Data'!K86,40),"")</f>
        <v/>
      </c>
      <c r="L87" s="2" t="str">
        <f>IF(SUM('Raw Data'!L$3:L$98)&gt;10,IF(AND(ISNUMBER('Raw Data'!L86),'Raw Data'!L86&lt;40,'Raw Data'!L86&gt;0),'Raw Data'!L86,40),"")</f>
        <v/>
      </c>
      <c r="M87" s="2" t="str">
        <f>IF(SUM('Raw Data'!M$3:M$98)&gt;10,IF(AND(ISNUMBER('Raw Data'!M86),'Raw Data'!M86&lt;40,'Raw Data'!M86&gt;0),'Raw Data'!M86,40),"")</f>
        <v/>
      </c>
      <c r="N87" s="2" t="str">
        <f>IF(SUM('Raw Data'!N$3:N$98)&gt;10,IF(AND(ISNUMBER('Raw Data'!N86),'Raw Data'!N86&lt;40,'Raw Data'!N86&gt;0),'Raw Data'!N86,40),"")</f>
        <v/>
      </c>
      <c r="O87" s="2" t="str">
        <f>IF(SUM('Raw Data'!O$3:O$98)&gt;10,IF(AND(ISNUMBER('Raw Data'!O86),'Raw Data'!O86&lt;40,'Raw Data'!O86&gt;0),'Raw Data'!O86,40),"")</f>
        <v/>
      </c>
    </row>
    <row r="88" spans="1:15" x14ac:dyDescent="0.25">
      <c r="A88" s="2" t="str">
        <f>'Gene Table'!D15</f>
        <v>PRDM2</v>
      </c>
      <c r="B88" s="110"/>
      <c r="C88" s="3" t="s">
        <v>92</v>
      </c>
      <c r="D88" s="2">
        <f>IF(SUM('Raw Data'!D$3:D$98)&gt;10,IF(AND(ISNUMBER('Raw Data'!D87),'Raw Data'!D87&lt;40,'Raw Data'!D87&gt;0),'Raw Data'!D87,40),"")</f>
        <v>33.755695000000003</v>
      </c>
      <c r="E88" s="2">
        <f>IF(SUM('Raw Data'!E$3:E$98)&gt;10,IF(AND(ISNUMBER('Raw Data'!E87),'Raw Data'!E87&lt;40,'Raw Data'!E87&gt;0),'Raw Data'!E87,40),"")</f>
        <v>40</v>
      </c>
      <c r="F88" s="2">
        <f>IF(SUM('Raw Data'!F$3:F$98)&gt;10,IF(AND(ISNUMBER('Raw Data'!F87),'Raw Data'!F87&lt;40,'Raw Data'!F87&gt;0),'Raw Data'!F87,40),"")</f>
        <v>28.881073000000001</v>
      </c>
      <c r="G88" s="2">
        <f>IF(SUM('Raw Data'!G$3:G$98)&gt;10,IF(AND(ISNUMBER('Raw Data'!G87),'Raw Data'!G87&lt;40,'Raw Data'!G87&gt;0),'Raw Data'!G87,40),"")</f>
        <v>29.635819999999999</v>
      </c>
      <c r="H88" s="2" t="str">
        <f>IF(SUM('Raw Data'!H$3:H$98)&gt;10,IF(AND(ISNUMBER('Raw Data'!H87),'Raw Data'!H87&lt;40,'Raw Data'!H87&gt;0),'Raw Data'!H87,40),"")</f>
        <v/>
      </c>
      <c r="I88" s="2" t="str">
        <f>IF(SUM('Raw Data'!I$3:I$98)&gt;10,IF(AND(ISNUMBER('Raw Data'!I87),'Raw Data'!I87&lt;40,'Raw Data'!I87&gt;0),'Raw Data'!I87,40),"")</f>
        <v/>
      </c>
      <c r="J88" s="2" t="str">
        <f>IF(SUM('Raw Data'!J$3:J$98)&gt;10,IF(AND(ISNUMBER('Raw Data'!J87),'Raw Data'!J87&lt;40,'Raw Data'!J87&gt;0),'Raw Data'!J87,40),"")</f>
        <v/>
      </c>
      <c r="K88" s="2" t="str">
        <f>IF(SUM('Raw Data'!K$3:K$98)&gt;10,IF(AND(ISNUMBER('Raw Data'!K87),'Raw Data'!K87&lt;40,'Raw Data'!K87&gt;0),'Raw Data'!K87,40),"")</f>
        <v/>
      </c>
      <c r="L88" s="2" t="str">
        <f>IF(SUM('Raw Data'!L$3:L$98)&gt;10,IF(AND(ISNUMBER('Raw Data'!L87),'Raw Data'!L87&lt;40,'Raw Data'!L87&gt;0),'Raw Data'!L87,40),"")</f>
        <v/>
      </c>
      <c r="M88" s="2" t="str">
        <f>IF(SUM('Raw Data'!M$3:M$98)&gt;10,IF(AND(ISNUMBER('Raw Data'!M87),'Raw Data'!M87&lt;40,'Raw Data'!M87&gt;0),'Raw Data'!M87,40),"")</f>
        <v/>
      </c>
      <c r="N88" s="2" t="str">
        <f>IF(SUM('Raw Data'!N$3:N$98)&gt;10,IF(AND(ISNUMBER('Raw Data'!N87),'Raw Data'!N87&lt;40,'Raw Data'!N87&gt;0),'Raw Data'!N87,40),"")</f>
        <v/>
      </c>
      <c r="O88" s="2" t="str">
        <f>IF(SUM('Raw Data'!O$3:O$98)&gt;10,IF(AND(ISNUMBER('Raw Data'!O87),'Raw Data'!O87&lt;40,'Raw Data'!O87&gt;0),'Raw Data'!O87,40),"")</f>
        <v/>
      </c>
    </row>
    <row r="89" spans="1:15" x14ac:dyDescent="0.25">
      <c r="A89" s="2" t="str">
        <f>'Gene Table'!D16</f>
        <v>PTEN</v>
      </c>
      <c r="B89" s="110"/>
      <c r="C89" s="3" t="s">
        <v>93</v>
      </c>
      <c r="D89" s="2">
        <f>IF(SUM('Raw Data'!D$3:D$98)&gt;10,IF(AND(ISNUMBER('Raw Data'!D88),'Raw Data'!D88&lt;40,'Raw Data'!D88&gt;0),'Raw Data'!D88,40),"")</f>
        <v>40</v>
      </c>
      <c r="E89" s="2">
        <f>IF(SUM('Raw Data'!E$3:E$98)&gt;10,IF(AND(ISNUMBER('Raw Data'!E88),'Raw Data'!E88&lt;40,'Raw Data'!E88&gt;0),'Raw Data'!E88,40),"")</f>
        <v>30.642113000000002</v>
      </c>
      <c r="F89" s="2">
        <f>IF(SUM('Raw Data'!F$3:F$98)&gt;10,IF(AND(ISNUMBER('Raw Data'!F88),'Raw Data'!F88&lt;40,'Raw Data'!F88&gt;0),'Raw Data'!F88,40),"")</f>
        <v>31.452987999999998</v>
      </c>
      <c r="G89" s="2">
        <f>IF(SUM('Raw Data'!G$3:G$98)&gt;10,IF(AND(ISNUMBER('Raw Data'!G88),'Raw Data'!G88&lt;40,'Raw Data'!G88&gt;0),'Raw Data'!G88,40),"")</f>
        <v>29.846074999999999</v>
      </c>
      <c r="H89" s="2" t="str">
        <f>IF(SUM('Raw Data'!H$3:H$98)&gt;10,IF(AND(ISNUMBER('Raw Data'!H88),'Raw Data'!H88&lt;40,'Raw Data'!H88&gt;0),'Raw Data'!H88,40),"")</f>
        <v/>
      </c>
      <c r="I89" s="2" t="str">
        <f>IF(SUM('Raw Data'!I$3:I$98)&gt;10,IF(AND(ISNUMBER('Raw Data'!I88),'Raw Data'!I88&lt;40,'Raw Data'!I88&gt;0),'Raw Data'!I88,40),"")</f>
        <v/>
      </c>
      <c r="J89" s="2" t="str">
        <f>IF(SUM('Raw Data'!J$3:J$98)&gt;10,IF(AND(ISNUMBER('Raw Data'!J88),'Raw Data'!J88&lt;40,'Raw Data'!J88&gt;0),'Raw Data'!J88,40),"")</f>
        <v/>
      </c>
      <c r="K89" s="2" t="str">
        <f>IF(SUM('Raw Data'!K$3:K$98)&gt;10,IF(AND(ISNUMBER('Raw Data'!K88),'Raw Data'!K88&lt;40,'Raw Data'!K88&gt;0),'Raw Data'!K88,40),"")</f>
        <v/>
      </c>
      <c r="L89" s="2" t="str">
        <f>IF(SUM('Raw Data'!L$3:L$98)&gt;10,IF(AND(ISNUMBER('Raw Data'!L88),'Raw Data'!L88&lt;40,'Raw Data'!L88&gt;0),'Raw Data'!L88,40),"")</f>
        <v/>
      </c>
      <c r="M89" s="2" t="str">
        <f>IF(SUM('Raw Data'!M$3:M$98)&gt;10,IF(AND(ISNUMBER('Raw Data'!M88),'Raw Data'!M88&lt;40,'Raw Data'!M88&gt;0),'Raw Data'!M88,40),"")</f>
        <v/>
      </c>
      <c r="N89" s="2" t="str">
        <f>IF(SUM('Raw Data'!N$3:N$98)&gt;10,IF(AND(ISNUMBER('Raw Data'!N88),'Raw Data'!N88&lt;40,'Raw Data'!N88&gt;0),'Raw Data'!N88,40),"")</f>
        <v/>
      </c>
      <c r="O89" s="2" t="str">
        <f>IF(SUM('Raw Data'!O$3:O$98)&gt;10,IF(AND(ISNUMBER('Raw Data'!O88),'Raw Data'!O88&lt;40,'Raw Data'!O88&gt;0),'Raw Data'!O88,40),"")</f>
        <v/>
      </c>
    </row>
    <row r="90" spans="1:15" x14ac:dyDescent="0.25">
      <c r="A90" s="2" t="str">
        <f>'Gene Table'!D17</f>
        <v>PTGS2</v>
      </c>
      <c r="B90" s="110"/>
      <c r="C90" s="3" t="s">
        <v>94</v>
      </c>
      <c r="D90" s="2">
        <f>IF(SUM('Raw Data'!D$3:D$98)&gt;10,IF(AND(ISNUMBER('Raw Data'!D89),'Raw Data'!D89&lt;40,'Raw Data'!D89&gt;0),'Raw Data'!D89,40),"")</f>
        <v>29.996693</v>
      </c>
      <c r="E90" s="2">
        <f>IF(SUM('Raw Data'!E$3:E$98)&gt;10,IF(AND(ISNUMBER('Raw Data'!E89),'Raw Data'!E89&lt;40,'Raw Data'!E89&gt;0),'Raw Data'!E89,40),"")</f>
        <v>29.437892999999999</v>
      </c>
      <c r="F90" s="2">
        <f>IF(SUM('Raw Data'!F$3:F$98)&gt;10,IF(AND(ISNUMBER('Raw Data'!F89),'Raw Data'!F89&lt;40,'Raw Data'!F89&gt;0),'Raw Data'!F89,40),"")</f>
        <v>29.152666</v>
      </c>
      <c r="G90" s="2">
        <f>IF(SUM('Raw Data'!G$3:G$98)&gt;10,IF(AND(ISNUMBER('Raw Data'!G89),'Raw Data'!G89&lt;40,'Raw Data'!G89&gt;0),'Raw Data'!G89,40),"")</f>
        <v>29.116858000000001</v>
      </c>
      <c r="H90" s="2" t="str">
        <f>IF(SUM('Raw Data'!H$3:H$98)&gt;10,IF(AND(ISNUMBER('Raw Data'!H89),'Raw Data'!H89&lt;40,'Raw Data'!H89&gt;0),'Raw Data'!H89,40),"")</f>
        <v/>
      </c>
      <c r="I90" s="2" t="str">
        <f>IF(SUM('Raw Data'!I$3:I$98)&gt;10,IF(AND(ISNUMBER('Raw Data'!I89),'Raw Data'!I89&lt;40,'Raw Data'!I89&gt;0),'Raw Data'!I89,40),"")</f>
        <v/>
      </c>
      <c r="J90" s="2" t="str">
        <f>IF(SUM('Raw Data'!J$3:J$98)&gt;10,IF(AND(ISNUMBER('Raw Data'!J89),'Raw Data'!J89&lt;40,'Raw Data'!J89&gt;0),'Raw Data'!J89,40),"")</f>
        <v/>
      </c>
      <c r="K90" s="2" t="str">
        <f>IF(SUM('Raw Data'!K$3:K$98)&gt;10,IF(AND(ISNUMBER('Raw Data'!K89),'Raw Data'!K89&lt;40,'Raw Data'!K89&gt;0),'Raw Data'!K89,40),"")</f>
        <v/>
      </c>
      <c r="L90" s="2" t="str">
        <f>IF(SUM('Raw Data'!L$3:L$98)&gt;10,IF(AND(ISNUMBER('Raw Data'!L89),'Raw Data'!L89&lt;40,'Raw Data'!L89&gt;0),'Raw Data'!L89,40),"")</f>
        <v/>
      </c>
      <c r="M90" s="2" t="str">
        <f>IF(SUM('Raw Data'!M$3:M$98)&gt;10,IF(AND(ISNUMBER('Raw Data'!M89),'Raw Data'!M89&lt;40,'Raw Data'!M89&gt;0),'Raw Data'!M89,40),"")</f>
        <v/>
      </c>
      <c r="N90" s="2" t="str">
        <f>IF(SUM('Raw Data'!N$3:N$98)&gt;10,IF(AND(ISNUMBER('Raw Data'!N89),'Raw Data'!N89&lt;40,'Raw Data'!N89&gt;0),'Raw Data'!N89,40),"")</f>
        <v/>
      </c>
      <c r="O90" s="2" t="str">
        <f>IF(SUM('Raw Data'!O$3:O$98)&gt;10,IF(AND(ISNUMBER('Raw Data'!O89),'Raw Data'!O89&lt;40,'Raw Data'!O89&gt;0),'Raw Data'!O89,40),"")</f>
        <v/>
      </c>
    </row>
    <row r="91" spans="1:15" x14ac:dyDescent="0.25">
      <c r="A91" s="2" t="str">
        <f>'Gene Table'!D18</f>
        <v>PYCARD</v>
      </c>
      <c r="B91" s="110"/>
      <c r="C91" s="3" t="s">
        <v>95</v>
      </c>
      <c r="D91" s="2">
        <f>IF(SUM('Raw Data'!D$3:D$98)&gt;10,IF(AND(ISNUMBER('Raw Data'!D90),'Raw Data'!D90&lt;40,'Raw Data'!D90&gt;0),'Raw Data'!D90,40),"")</f>
        <v>40</v>
      </c>
      <c r="E91" s="2">
        <f>IF(SUM('Raw Data'!E$3:E$98)&gt;10,IF(AND(ISNUMBER('Raw Data'!E90),'Raw Data'!E90&lt;40,'Raw Data'!E90&gt;0),'Raw Data'!E90,40),"")</f>
        <v>32.737349999999999</v>
      </c>
      <c r="F91" s="2">
        <f>IF(SUM('Raw Data'!F$3:F$98)&gt;10,IF(AND(ISNUMBER('Raw Data'!F90),'Raw Data'!F90&lt;40,'Raw Data'!F90&gt;0),'Raw Data'!F90,40),"")</f>
        <v>28.459534000000001</v>
      </c>
      <c r="G91" s="2">
        <f>IF(SUM('Raw Data'!G$3:G$98)&gt;10,IF(AND(ISNUMBER('Raw Data'!G90),'Raw Data'!G90&lt;40,'Raw Data'!G90&gt;0),'Raw Data'!G90,40),"")</f>
        <v>28.305626</v>
      </c>
      <c r="H91" s="2" t="str">
        <f>IF(SUM('Raw Data'!H$3:H$98)&gt;10,IF(AND(ISNUMBER('Raw Data'!H90),'Raw Data'!H90&lt;40,'Raw Data'!H90&gt;0),'Raw Data'!H90,40),"")</f>
        <v/>
      </c>
      <c r="I91" s="2" t="str">
        <f>IF(SUM('Raw Data'!I$3:I$98)&gt;10,IF(AND(ISNUMBER('Raw Data'!I90),'Raw Data'!I90&lt;40,'Raw Data'!I90&gt;0),'Raw Data'!I90,40),"")</f>
        <v/>
      </c>
      <c r="J91" s="2" t="str">
        <f>IF(SUM('Raw Data'!J$3:J$98)&gt;10,IF(AND(ISNUMBER('Raw Data'!J90),'Raw Data'!J90&lt;40,'Raw Data'!J90&gt;0),'Raw Data'!J90,40),"")</f>
        <v/>
      </c>
      <c r="K91" s="2" t="str">
        <f>IF(SUM('Raw Data'!K$3:K$98)&gt;10,IF(AND(ISNUMBER('Raw Data'!K90),'Raw Data'!K90&lt;40,'Raw Data'!K90&gt;0),'Raw Data'!K90,40),"")</f>
        <v/>
      </c>
      <c r="L91" s="2" t="str">
        <f>IF(SUM('Raw Data'!L$3:L$98)&gt;10,IF(AND(ISNUMBER('Raw Data'!L90),'Raw Data'!L90&lt;40,'Raw Data'!L90&gt;0),'Raw Data'!L90,40),"")</f>
        <v/>
      </c>
      <c r="M91" s="2" t="str">
        <f>IF(SUM('Raw Data'!M$3:M$98)&gt;10,IF(AND(ISNUMBER('Raw Data'!M90),'Raw Data'!M90&lt;40,'Raw Data'!M90&gt;0),'Raw Data'!M90,40),"")</f>
        <v/>
      </c>
      <c r="N91" s="2" t="str">
        <f>IF(SUM('Raw Data'!N$3:N$98)&gt;10,IF(AND(ISNUMBER('Raw Data'!N90),'Raw Data'!N90&lt;40,'Raw Data'!N90&gt;0),'Raw Data'!N90,40),"")</f>
        <v/>
      </c>
      <c r="O91" s="2" t="str">
        <f>IF(SUM('Raw Data'!O$3:O$98)&gt;10,IF(AND(ISNUMBER('Raw Data'!O90),'Raw Data'!O90&lt;40,'Raw Data'!O90&gt;0),'Raw Data'!O90,40),"")</f>
        <v/>
      </c>
    </row>
    <row r="92" spans="1:15" x14ac:dyDescent="0.25">
      <c r="A92" s="2" t="str">
        <f>'Gene Table'!D19</f>
        <v>RASSF1</v>
      </c>
      <c r="B92" s="110"/>
      <c r="C92" s="3" t="s">
        <v>96</v>
      </c>
      <c r="D92" s="2">
        <f>IF(SUM('Raw Data'!D$3:D$98)&gt;10,IF(AND(ISNUMBER('Raw Data'!D91),'Raw Data'!D91&lt;40,'Raw Data'!D91&gt;0),'Raw Data'!D91,40),"")</f>
        <v>25.868525000000002</v>
      </c>
      <c r="E92" s="2">
        <f>IF(SUM('Raw Data'!E$3:E$98)&gt;10,IF(AND(ISNUMBER('Raw Data'!E91),'Raw Data'!E91&lt;40,'Raw Data'!E91&gt;0),'Raw Data'!E91,40),"")</f>
        <v>25.171945999999998</v>
      </c>
      <c r="F92" s="2">
        <f>IF(SUM('Raw Data'!F$3:F$98)&gt;10,IF(AND(ISNUMBER('Raw Data'!F91),'Raw Data'!F91&lt;40,'Raw Data'!F91&gt;0),'Raw Data'!F91,40),"")</f>
        <v>25.368908000000001</v>
      </c>
      <c r="G92" s="2">
        <f>IF(SUM('Raw Data'!G$3:G$98)&gt;10,IF(AND(ISNUMBER('Raw Data'!G91),'Raw Data'!G91&lt;40,'Raw Data'!G91&gt;0),'Raw Data'!G91,40),"")</f>
        <v>25.784327000000001</v>
      </c>
      <c r="H92" s="2" t="str">
        <f>IF(SUM('Raw Data'!H$3:H$98)&gt;10,IF(AND(ISNUMBER('Raw Data'!H91),'Raw Data'!H91&lt;40,'Raw Data'!H91&gt;0),'Raw Data'!H91,40),"")</f>
        <v/>
      </c>
      <c r="I92" s="2" t="str">
        <f>IF(SUM('Raw Data'!I$3:I$98)&gt;10,IF(AND(ISNUMBER('Raw Data'!I91),'Raw Data'!I91&lt;40,'Raw Data'!I91&gt;0),'Raw Data'!I91,40),"")</f>
        <v/>
      </c>
      <c r="J92" s="2" t="str">
        <f>IF(SUM('Raw Data'!J$3:J$98)&gt;10,IF(AND(ISNUMBER('Raw Data'!J91),'Raw Data'!J91&lt;40,'Raw Data'!J91&gt;0),'Raw Data'!J91,40),"")</f>
        <v/>
      </c>
      <c r="K92" s="2" t="str">
        <f>IF(SUM('Raw Data'!K$3:K$98)&gt;10,IF(AND(ISNUMBER('Raw Data'!K91),'Raw Data'!K91&lt;40,'Raw Data'!K91&gt;0),'Raw Data'!K91,40),"")</f>
        <v/>
      </c>
      <c r="L92" s="2" t="str">
        <f>IF(SUM('Raw Data'!L$3:L$98)&gt;10,IF(AND(ISNUMBER('Raw Data'!L91),'Raw Data'!L91&lt;40,'Raw Data'!L91&gt;0),'Raw Data'!L91,40),"")</f>
        <v/>
      </c>
      <c r="M92" s="2" t="str">
        <f>IF(SUM('Raw Data'!M$3:M$98)&gt;10,IF(AND(ISNUMBER('Raw Data'!M91),'Raw Data'!M91&lt;40,'Raw Data'!M91&gt;0),'Raw Data'!M91,40),"")</f>
        <v/>
      </c>
      <c r="N92" s="2" t="str">
        <f>IF(SUM('Raw Data'!N$3:N$98)&gt;10,IF(AND(ISNUMBER('Raw Data'!N91),'Raw Data'!N91&lt;40,'Raw Data'!N91&gt;0),'Raw Data'!N91,40),"")</f>
        <v/>
      </c>
      <c r="O92" s="2" t="str">
        <f>IF(SUM('Raw Data'!O$3:O$98)&gt;10,IF(AND(ISNUMBER('Raw Data'!O91),'Raw Data'!O91&lt;40,'Raw Data'!O91&gt;0),'Raw Data'!O91,40),"")</f>
        <v/>
      </c>
    </row>
    <row r="93" spans="1:15" x14ac:dyDescent="0.25">
      <c r="A93" s="2" t="str">
        <f>'Gene Table'!D20</f>
        <v>SFN</v>
      </c>
      <c r="B93" s="110"/>
      <c r="C93" s="3" t="s">
        <v>97</v>
      </c>
      <c r="D93" s="2">
        <f>IF(SUM('Raw Data'!D$3:D$98)&gt;10,IF(AND(ISNUMBER('Raw Data'!D92),'Raw Data'!D92&lt;40,'Raw Data'!D92&gt;0),'Raw Data'!D92,40),"")</f>
        <v>40</v>
      </c>
      <c r="E93" s="2">
        <f>IF(SUM('Raw Data'!E$3:E$98)&gt;10,IF(AND(ISNUMBER('Raw Data'!E92),'Raw Data'!E92&lt;40,'Raw Data'!E92&gt;0),'Raw Data'!E92,40),"")</f>
        <v>29.571306</v>
      </c>
      <c r="F93" s="2">
        <f>IF(SUM('Raw Data'!F$3:F$98)&gt;10,IF(AND(ISNUMBER('Raw Data'!F92),'Raw Data'!F92&lt;40,'Raw Data'!F92&gt;0),'Raw Data'!F92,40),"")</f>
        <v>28.264365999999999</v>
      </c>
      <c r="G93" s="2">
        <f>IF(SUM('Raw Data'!G$3:G$98)&gt;10,IF(AND(ISNUMBER('Raw Data'!G92),'Raw Data'!G92&lt;40,'Raw Data'!G92&gt;0),'Raw Data'!G92,40),"")</f>
        <v>27.474129999999999</v>
      </c>
      <c r="H93" s="2" t="str">
        <f>IF(SUM('Raw Data'!H$3:H$98)&gt;10,IF(AND(ISNUMBER('Raw Data'!H92),'Raw Data'!H92&lt;40,'Raw Data'!H92&gt;0),'Raw Data'!H92,40),"")</f>
        <v/>
      </c>
      <c r="I93" s="2" t="str">
        <f>IF(SUM('Raw Data'!I$3:I$98)&gt;10,IF(AND(ISNUMBER('Raw Data'!I92),'Raw Data'!I92&lt;40,'Raw Data'!I92&gt;0),'Raw Data'!I92,40),"")</f>
        <v/>
      </c>
      <c r="J93" s="2" t="str">
        <f>IF(SUM('Raw Data'!J$3:J$98)&gt;10,IF(AND(ISNUMBER('Raw Data'!J92),'Raw Data'!J92&lt;40,'Raw Data'!J92&gt;0),'Raw Data'!J92,40),"")</f>
        <v/>
      </c>
      <c r="K93" s="2" t="str">
        <f>IF(SUM('Raw Data'!K$3:K$98)&gt;10,IF(AND(ISNUMBER('Raw Data'!K92),'Raw Data'!K92&lt;40,'Raw Data'!K92&gt;0),'Raw Data'!K92,40),"")</f>
        <v/>
      </c>
      <c r="L93" s="2" t="str">
        <f>IF(SUM('Raw Data'!L$3:L$98)&gt;10,IF(AND(ISNUMBER('Raw Data'!L92),'Raw Data'!L92&lt;40,'Raw Data'!L92&gt;0),'Raw Data'!L92,40),"")</f>
        <v/>
      </c>
      <c r="M93" s="2" t="str">
        <f>IF(SUM('Raw Data'!M$3:M$98)&gt;10,IF(AND(ISNUMBER('Raw Data'!M92),'Raw Data'!M92&lt;40,'Raw Data'!M92&gt;0),'Raw Data'!M92,40),"")</f>
        <v/>
      </c>
      <c r="N93" s="2" t="str">
        <f>IF(SUM('Raw Data'!N$3:N$98)&gt;10,IF(AND(ISNUMBER('Raw Data'!N92),'Raw Data'!N92&lt;40,'Raw Data'!N92&gt;0),'Raw Data'!N92,40),"")</f>
        <v/>
      </c>
      <c r="O93" s="2" t="str">
        <f>IF(SUM('Raw Data'!O$3:O$98)&gt;10,IF(AND(ISNUMBER('Raw Data'!O92),'Raw Data'!O92&lt;40,'Raw Data'!O92&gt;0),'Raw Data'!O92,40),"")</f>
        <v/>
      </c>
    </row>
    <row r="94" spans="1:15" x14ac:dyDescent="0.25">
      <c r="A94" s="2" t="str">
        <f>'Gene Table'!D21</f>
        <v>SLIT2</v>
      </c>
      <c r="B94" s="110"/>
      <c r="C94" s="3" t="s">
        <v>98</v>
      </c>
      <c r="D94" s="2">
        <f>IF(SUM('Raw Data'!D$3:D$98)&gt;10,IF(AND(ISNUMBER('Raw Data'!D93),'Raw Data'!D93&lt;40,'Raw Data'!D93&gt;0),'Raw Data'!D93,40),"")</f>
        <v>27.201090000000001</v>
      </c>
      <c r="E94" s="2">
        <f>IF(SUM('Raw Data'!E$3:E$98)&gt;10,IF(AND(ISNUMBER('Raw Data'!E93),'Raw Data'!E93&lt;40,'Raw Data'!E93&gt;0),'Raw Data'!E93,40),"")</f>
        <v>27.173365</v>
      </c>
      <c r="F94" s="2">
        <f>IF(SUM('Raw Data'!F$3:F$98)&gt;10,IF(AND(ISNUMBER('Raw Data'!F93),'Raw Data'!F93&lt;40,'Raw Data'!F93&gt;0),'Raw Data'!F93,40),"")</f>
        <v>27.240880000000001</v>
      </c>
      <c r="G94" s="2">
        <f>IF(SUM('Raw Data'!G$3:G$98)&gt;10,IF(AND(ISNUMBER('Raw Data'!G93),'Raw Data'!G93&lt;40,'Raw Data'!G93&gt;0),'Raw Data'!G93,40),"")</f>
        <v>26.641304000000002</v>
      </c>
      <c r="H94" s="2" t="str">
        <f>IF(SUM('Raw Data'!H$3:H$98)&gt;10,IF(AND(ISNUMBER('Raw Data'!H93),'Raw Data'!H93&lt;40,'Raw Data'!H93&gt;0),'Raw Data'!H93,40),"")</f>
        <v/>
      </c>
      <c r="I94" s="2" t="str">
        <f>IF(SUM('Raw Data'!I$3:I$98)&gt;10,IF(AND(ISNUMBER('Raw Data'!I93),'Raw Data'!I93&lt;40,'Raw Data'!I93&gt;0),'Raw Data'!I93,40),"")</f>
        <v/>
      </c>
      <c r="J94" s="2" t="str">
        <f>IF(SUM('Raw Data'!J$3:J$98)&gt;10,IF(AND(ISNUMBER('Raw Data'!J93),'Raw Data'!J93&lt;40,'Raw Data'!J93&gt;0),'Raw Data'!J93,40),"")</f>
        <v/>
      </c>
      <c r="K94" s="2" t="str">
        <f>IF(SUM('Raw Data'!K$3:K$98)&gt;10,IF(AND(ISNUMBER('Raw Data'!K93),'Raw Data'!K93&lt;40,'Raw Data'!K93&gt;0),'Raw Data'!K93,40),"")</f>
        <v/>
      </c>
      <c r="L94" s="2" t="str">
        <f>IF(SUM('Raw Data'!L$3:L$98)&gt;10,IF(AND(ISNUMBER('Raw Data'!L93),'Raw Data'!L93&lt;40,'Raw Data'!L93&gt;0),'Raw Data'!L93,40),"")</f>
        <v/>
      </c>
      <c r="M94" s="2" t="str">
        <f>IF(SUM('Raw Data'!M$3:M$98)&gt;10,IF(AND(ISNUMBER('Raw Data'!M93),'Raw Data'!M93&lt;40,'Raw Data'!M93&gt;0),'Raw Data'!M93,40),"")</f>
        <v/>
      </c>
      <c r="N94" s="2" t="str">
        <f>IF(SUM('Raw Data'!N$3:N$98)&gt;10,IF(AND(ISNUMBER('Raw Data'!N93),'Raw Data'!N93&lt;40,'Raw Data'!N93&gt;0),'Raw Data'!N93,40),"")</f>
        <v/>
      </c>
      <c r="O94" s="2" t="str">
        <f>IF(SUM('Raw Data'!O$3:O$98)&gt;10,IF(AND(ISNUMBER('Raw Data'!O93),'Raw Data'!O93&lt;40,'Raw Data'!O93&gt;0),'Raw Data'!O93,40),"")</f>
        <v/>
      </c>
    </row>
    <row r="95" spans="1:15" x14ac:dyDescent="0.25">
      <c r="A95" s="2" t="str">
        <f>'Gene Table'!D22</f>
        <v>THBS1</v>
      </c>
      <c r="B95" s="110"/>
      <c r="C95" s="3" t="s">
        <v>99</v>
      </c>
      <c r="D95" s="2">
        <f>IF(SUM('Raw Data'!D$3:D$98)&gt;10,IF(AND(ISNUMBER('Raw Data'!D94),'Raw Data'!D94&lt;40,'Raw Data'!D94&gt;0),'Raw Data'!D94,40),"")</f>
        <v>30.992263999999999</v>
      </c>
      <c r="E95" s="2">
        <f>IF(SUM('Raw Data'!E$3:E$98)&gt;10,IF(AND(ISNUMBER('Raw Data'!E94),'Raw Data'!E94&lt;40,'Raw Data'!E94&gt;0),'Raw Data'!E94,40),"")</f>
        <v>29.341861999999999</v>
      </c>
      <c r="F95" s="2">
        <f>IF(SUM('Raw Data'!F$3:F$98)&gt;10,IF(AND(ISNUMBER('Raw Data'!F94),'Raw Data'!F94&lt;40,'Raw Data'!F94&gt;0),'Raw Data'!F94,40),"")</f>
        <v>29.818860000000001</v>
      </c>
      <c r="G95" s="2">
        <f>IF(SUM('Raw Data'!G$3:G$98)&gt;10,IF(AND(ISNUMBER('Raw Data'!G94),'Raw Data'!G94&lt;40,'Raw Data'!G94&gt;0),'Raw Data'!G94,40),"")</f>
        <v>29.189848000000001</v>
      </c>
      <c r="H95" s="2" t="str">
        <f>IF(SUM('Raw Data'!H$3:H$98)&gt;10,IF(AND(ISNUMBER('Raw Data'!H94),'Raw Data'!H94&lt;40,'Raw Data'!H94&gt;0),'Raw Data'!H94,40),"")</f>
        <v/>
      </c>
      <c r="I95" s="2" t="str">
        <f>IF(SUM('Raw Data'!I$3:I$98)&gt;10,IF(AND(ISNUMBER('Raw Data'!I94),'Raw Data'!I94&lt;40,'Raw Data'!I94&gt;0),'Raw Data'!I94,40),"")</f>
        <v/>
      </c>
      <c r="J95" s="2" t="str">
        <f>IF(SUM('Raw Data'!J$3:J$98)&gt;10,IF(AND(ISNUMBER('Raw Data'!J94),'Raw Data'!J94&lt;40,'Raw Data'!J94&gt;0),'Raw Data'!J94,40),"")</f>
        <v/>
      </c>
      <c r="K95" s="2" t="str">
        <f>IF(SUM('Raw Data'!K$3:K$98)&gt;10,IF(AND(ISNUMBER('Raw Data'!K94),'Raw Data'!K94&lt;40,'Raw Data'!K94&gt;0),'Raw Data'!K94,40),"")</f>
        <v/>
      </c>
      <c r="L95" s="2" t="str">
        <f>IF(SUM('Raw Data'!L$3:L$98)&gt;10,IF(AND(ISNUMBER('Raw Data'!L94),'Raw Data'!L94&lt;40,'Raw Data'!L94&gt;0),'Raw Data'!L94,40),"")</f>
        <v/>
      </c>
      <c r="M95" s="2" t="str">
        <f>IF(SUM('Raw Data'!M$3:M$98)&gt;10,IF(AND(ISNUMBER('Raw Data'!M94),'Raw Data'!M94&lt;40,'Raw Data'!M94&gt;0),'Raw Data'!M94,40),"")</f>
        <v/>
      </c>
      <c r="N95" s="2" t="str">
        <f>IF(SUM('Raw Data'!N$3:N$98)&gt;10,IF(AND(ISNUMBER('Raw Data'!N94),'Raw Data'!N94&lt;40,'Raw Data'!N94&gt;0),'Raw Data'!N94,40),"")</f>
        <v/>
      </c>
      <c r="O95" s="2" t="str">
        <f>IF(SUM('Raw Data'!O$3:O$98)&gt;10,IF(AND(ISNUMBER('Raw Data'!O94),'Raw Data'!O94&lt;40,'Raw Data'!O94&gt;0),'Raw Data'!O94,40),"")</f>
        <v/>
      </c>
    </row>
    <row r="96" spans="1:15" x14ac:dyDescent="0.25">
      <c r="A96" s="2" t="str">
        <f>'Gene Table'!D23</f>
        <v>TNFRSF10C</v>
      </c>
      <c r="B96" s="110"/>
      <c r="C96" s="3" t="s">
        <v>100</v>
      </c>
      <c r="D96" s="2">
        <f>IF(SUM('Raw Data'!D$3:D$98)&gt;10,IF(AND(ISNUMBER('Raw Data'!D95),'Raw Data'!D95&lt;40,'Raw Data'!D95&gt;0),'Raw Data'!D95,40),"")</f>
        <v>40</v>
      </c>
      <c r="E96" s="2">
        <f>IF(SUM('Raw Data'!E$3:E$98)&gt;10,IF(AND(ISNUMBER('Raw Data'!E95),'Raw Data'!E95&lt;40,'Raw Data'!E95&gt;0),'Raw Data'!E95,40),"")</f>
        <v>30.890949999999997</v>
      </c>
      <c r="F96" s="2">
        <f>IF(SUM('Raw Data'!F$3:F$98)&gt;10,IF(AND(ISNUMBER('Raw Data'!F95),'Raw Data'!F95&lt;40,'Raw Data'!F95&gt;0),'Raw Data'!F95,40),"")</f>
        <v>28.481752</v>
      </c>
      <c r="G96" s="2">
        <f>IF(SUM('Raw Data'!G$3:G$98)&gt;10,IF(AND(ISNUMBER('Raw Data'!G95),'Raw Data'!G95&lt;40,'Raw Data'!G95&gt;0),'Raw Data'!G95,40),"")</f>
        <v>28.276112000000001</v>
      </c>
      <c r="H96" s="2" t="str">
        <f>IF(SUM('Raw Data'!H$3:H$98)&gt;10,IF(AND(ISNUMBER('Raw Data'!H95),'Raw Data'!H95&lt;40,'Raw Data'!H95&gt;0),'Raw Data'!H95,40),"")</f>
        <v/>
      </c>
      <c r="I96" s="2" t="str">
        <f>IF(SUM('Raw Data'!I$3:I$98)&gt;10,IF(AND(ISNUMBER('Raw Data'!I95),'Raw Data'!I95&lt;40,'Raw Data'!I95&gt;0),'Raw Data'!I95,40),"")</f>
        <v/>
      </c>
      <c r="J96" s="2" t="str">
        <f>IF(SUM('Raw Data'!J$3:J$98)&gt;10,IF(AND(ISNUMBER('Raw Data'!J95),'Raw Data'!J95&lt;40,'Raw Data'!J95&gt;0),'Raw Data'!J95,40),"")</f>
        <v/>
      </c>
      <c r="K96" s="2" t="str">
        <f>IF(SUM('Raw Data'!K$3:K$98)&gt;10,IF(AND(ISNUMBER('Raw Data'!K95),'Raw Data'!K95&lt;40,'Raw Data'!K95&gt;0),'Raw Data'!K95,40),"")</f>
        <v/>
      </c>
      <c r="L96" s="2" t="str">
        <f>IF(SUM('Raw Data'!L$3:L$98)&gt;10,IF(AND(ISNUMBER('Raw Data'!L95),'Raw Data'!L95&lt;40,'Raw Data'!L95&gt;0),'Raw Data'!L95,40),"")</f>
        <v/>
      </c>
      <c r="M96" s="2" t="str">
        <f>IF(SUM('Raw Data'!M$3:M$98)&gt;10,IF(AND(ISNUMBER('Raw Data'!M95),'Raw Data'!M95&lt;40,'Raw Data'!M95&gt;0),'Raw Data'!M95,40),"")</f>
        <v/>
      </c>
      <c r="N96" s="2" t="str">
        <f>IF(SUM('Raw Data'!N$3:N$98)&gt;10,IF(AND(ISNUMBER('Raw Data'!N95),'Raw Data'!N95&lt;40,'Raw Data'!N95&gt;0),'Raw Data'!N95,40),"")</f>
        <v/>
      </c>
      <c r="O96" s="2" t="str">
        <f>IF(SUM('Raw Data'!O$3:O$98)&gt;10,IF(AND(ISNUMBER('Raw Data'!O95),'Raw Data'!O95&lt;40,'Raw Data'!O95&gt;0),'Raw Data'!O95,40),"")</f>
        <v/>
      </c>
    </row>
    <row r="97" spans="1:15" x14ac:dyDescent="0.25">
      <c r="A97" s="2" t="str">
        <f>'Gene Table'!D24</f>
        <v>TP73</v>
      </c>
      <c r="B97" s="110"/>
      <c r="C97" s="3" t="s">
        <v>101</v>
      </c>
      <c r="D97" s="2">
        <f>IF(SUM('Raw Data'!D$3:D$98)&gt;10,IF(AND(ISNUMBER('Raw Data'!D96),'Raw Data'!D96&lt;40,'Raw Data'!D96&gt;0),'Raw Data'!D96,40),"")</f>
        <v>29.668254999999998</v>
      </c>
      <c r="E97" s="2">
        <f>IF(SUM('Raw Data'!E$3:E$98)&gt;10,IF(AND(ISNUMBER('Raw Data'!E96),'Raw Data'!E96&lt;40,'Raw Data'!E96&gt;0),'Raw Data'!E96,40),"")</f>
        <v>29.371556999999999</v>
      </c>
      <c r="F97" s="2">
        <f>IF(SUM('Raw Data'!F$3:F$98)&gt;10,IF(AND(ISNUMBER('Raw Data'!F96),'Raw Data'!F96&lt;40,'Raw Data'!F96&gt;0),'Raw Data'!F96,40),"")</f>
        <v>29.544619000000001</v>
      </c>
      <c r="G97" s="2">
        <f>IF(SUM('Raw Data'!G$3:G$98)&gt;10,IF(AND(ISNUMBER('Raw Data'!G96),'Raw Data'!G96&lt;40,'Raw Data'!G96&gt;0),'Raw Data'!G96,40),"")</f>
        <v>29.771238</v>
      </c>
      <c r="H97" s="2" t="str">
        <f>IF(SUM('Raw Data'!H$3:H$98)&gt;10,IF(AND(ISNUMBER('Raw Data'!H96),'Raw Data'!H96&lt;40,'Raw Data'!H96&gt;0),'Raw Data'!H96,40),"")</f>
        <v/>
      </c>
      <c r="I97" s="2" t="str">
        <f>IF(SUM('Raw Data'!I$3:I$98)&gt;10,IF(AND(ISNUMBER('Raw Data'!I96),'Raw Data'!I96&lt;40,'Raw Data'!I96&gt;0),'Raw Data'!I96,40),"")</f>
        <v/>
      </c>
      <c r="J97" s="2" t="str">
        <f>IF(SUM('Raw Data'!J$3:J$98)&gt;10,IF(AND(ISNUMBER('Raw Data'!J96),'Raw Data'!J96&lt;40,'Raw Data'!J96&gt;0),'Raw Data'!J96,40),"")</f>
        <v/>
      </c>
      <c r="K97" s="2" t="str">
        <f>IF(SUM('Raw Data'!K$3:K$98)&gt;10,IF(AND(ISNUMBER('Raw Data'!K96),'Raw Data'!K96&lt;40,'Raw Data'!K96&gt;0),'Raw Data'!K96,40),"")</f>
        <v/>
      </c>
      <c r="L97" s="2" t="str">
        <f>IF(SUM('Raw Data'!L$3:L$98)&gt;10,IF(AND(ISNUMBER('Raw Data'!L96),'Raw Data'!L96&lt;40,'Raw Data'!L96&gt;0),'Raw Data'!L96,40),"")</f>
        <v/>
      </c>
      <c r="M97" s="2" t="str">
        <f>IF(SUM('Raw Data'!M$3:M$98)&gt;10,IF(AND(ISNUMBER('Raw Data'!M96),'Raw Data'!M96&lt;40,'Raw Data'!M96&gt;0),'Raw Data'!M96,40),"")</f>
        <v/>
      </c>
      <c r="N97" s="2" t="str">
        <f>IF(SUM('Raw Data'!N$3:N$98)&gt;10,IF(AND(ISNUMBER('Raw Data'!N96),'Raw Data'!N96&lt;40,'Raw Data'!N96&gt;0),'Raw Data'!N96,40),"")</f>
        <v/>
      </c>
      <c r="O97" s="2" t="str">
        <f>IF(SUM('Raw Data'!O$3:O$98)&gt;10,IF(AND(ISNUMBER('Raw Data'!O96),'Raw Data'!O96&lt;40,'Raw Data'!O96&gt;0),'Raw Data'!O96,40),"")</f>
        <v/>
      </c>
    </row>
    <row r="98" spans="1:15" x14ac:dyDescent="0.25">
      <c r="A98" s="2" t="str">
        <f>'Gene Table'!D25</f>
        <v>SEC</v>
      </c>
      <c r="B98" s="110"/>
      <c r="C98" s="3" t="s">
        <v>102</v>
      </c>
      <c r="D98" s="2">
        <f>IF(SUM('Raw Data'!D$3:D$98)&gt;10,IF(AND(ISNUMBER('Raw Data'!D97),'Raw Data'!D97&lt;40,'Raw Data'!D97&gt;0),'Raw Data'!D97,40),"")</f>
        <v>40</v>
      </c>
      <c r="E98" s="2">
        <f>IF(SUM('Raw Data'!E$3:E$98)&gt;10,IF(AND(ISNUMBER('Raw Data'!E97),'Raw Data'!E97&lt;40,'Raw Data'!E97&gt;0),'Raw Data'!E97,40),"")</f>
        <v>29.202507000000001</v>
      </c>
      <c r="F98" s="2">
        <f>IF(SUM('Raw Data'!F$3:F$98)&gt;10,IF(AND(ISNUMBER('Raw Data'!F97),'Raw Data'!F97&lt;40,'Raw Data'!F97&gt;0),'Raw Data'!F97,40),"")</f>
        <v>27.054030000000001</v>
      </c>
      <c r="G98" s="2">
        <f>IF(SUM('Raw Data'!G$3:G$98)&gt;10,IF(AND(ISNUMBER('Raw Data'!G97),'Raw Data'!G97&lt;40,'Raw Data'!G97&gt;0),'Raw Data'!G97,40),"")</f>
        <v>26.849170000000001</v>
      </c>
      <c r="H98" s="2" t="str">
        <f>IF(SUM('Raw Data'!H$3:H$98)&gt;10,IF(AND(ISNUMBER('Raw Data'!H97),'Raw Data'!H97&lt;40,'Raw Data'!H97&gt;0),'Raw Data'!H97,40),"")</f>
        <v/>
      </c>
      <c r="I98" s="2" t="str">
        <f>IF(SUM('Raw Data'!I$3:I$98)&gt;10,IF(AND(ISNUMBER('Raw Data'!I97),'Raw Data'!I97&lt;40,'Raw Data'!I97&gt;0),'Raw Data'!I97,40),"")</f>
        <v/>
      </c>
      <c r="J98" s="2" t="str">
        <f>IF(SUM('Raw Data'!J$3:J$98)&gt;10,IF(AND(ISNUMBER('Raw Data'!J97),'Raw Data'!J97&lt;40,'Raw Data'!J97&gt;0),'Raw Data'!J97,40),"")</f>
        <v/>
      </c>
      <c r="K98" s="2" t="str">
        <f>IF(SUM('Raw Data'!K$3:K$98)&gt;10,IF(AND(ISNUMBER('Raw Data'!K97),'Raw Data'!K97&lt;40,'Raw Data'!K97&gt;0),'Raw Data'!K97,40),"")</f>
        <v/>
      </c>
      <c r="L98" s="2" t="str">
        <f>IF(SUM('Raw Data'!L$3:L$98)&gt;10,IF(AND(ISNUMBER('Raw Data'!L97),'Raw Data'!L97&lt;40,'Raw Data'!L97&gt;0),'Raw Data'!L97,40),"")</f>
        <v/>
      </c>
      <c r="M98" s="2" t="str">
        <f>IF(SUM('Raw Data'!M$3:M$98)&gt;10,IF(AND(ISNUMBER('Raw Data'!M97),'Raw Data'!M97&lt;40,'Raw Data'!M97&gt;0),'Raw Data'!M97,40),"")</f>
        <v/>
      </c>
      <c r="N98" s="2" t="str">
        <f>IF(SUM('Raw Data'!N$3:N$98)&gt;10,IF(AND(ISNUMBER('Raw Data'!N97),'Raw Data'!N97&lt;40,'Raw Data'!N97&gt;0),'Raw Data'!N97,40),"")</f>
        <v/>
      </c>
      <c r="O98" s="2" t="str">
        <f>IF(SUM('Raw Data'!O$3:O$98)&gt;10,IF(AND(ISNUMBER('Raw Data'!O97),'Raw Data'!O97&lt;40,'Raw Data'!O97&gt;0),'Raw Data'!O97,40),"")</f>
        <v/>
      </c>
    </row>
    <row r="99" spans="1:15" x14ac:dyDescent="0.25">
      <c r="A99" s="2" t="str">
        <f>'Gene Table'!D26</f>
        <v>DEC</v>
      </c>
      <c r="B99" s="111"/>
      <c r="C99" s="3" t="s">
        <v>103</v>
      </c>
      <c r="D99" s="2">
        <f>IF(SUM('Raw Data'!D$3:D$98)&gt;10,IF(AND(ISNUMBER('Raw Data'!D98),'Raw Data'!D98&lt;40,'Raw Data'!D98&gt;0),'Raw Data'!D98,40),"")</f>
        <v>32.257420000000003</v>
      </c>
      <c r="E99" s="2">
        <f>IF(SUM('Raw Data'!E$3:E$98)&gt;10,IF(AND(ISNUMBER('Raw Data'!E98),'Raw Data'!E98&lt;40,'Raw Data'!E98&gt;0),'Raw Data'!E98,40),"")</f>
        <v>30.486103</v>
      </c>
      <c r="F99" s="2">
        <f>IF(SUM('Raw Data'!F$3:F$98)&gt;10,IF(AND(ISNUMBER('Raw Data'!F98),'Raw Data'!F98&lt;40,'Raw Data'!F98&gt;0),'Raw Data'!F98,40),"")</f>
        <v>29.314299999999999</v>
      </c>
      <c r="G99" s="2">
        <f>IF(SUM('Raw Data'!G$3:G$98)&gt;10,IF(AND(ISNUMBER('Raw Data'!G98),'Raw Data'!G98&lt;40,'Raw Data'!G98&gt;0),'Raw Data'!G98,40),"")</f>
        <v>29.763622000000002</v>
      </c>
      <c r="H99" s="2" t="str">
        <f>IF(SUM('Raw Data'!H$3:H$98)&gt;10,IF(AND(ISNUMBER('Raw Data'!H98),'Raw Data'!H98&lt;40,'Raw Data'!H98&gt;0),'Raw Data'!H98,40),"")</f>
        <v/>
      </c>
      <c r="I99" s="2" t="str">
        <f>IF(SUM('Raw Data'!I$3:I$98)&gt;10,IF(AND(ISNUMBER('Raw Data'!I98),'Raw Data'!I98&lt;40,'Raw Data'!I98&gt;0),'Raw Data'!I98,40),"")</f>
        <v/>
      </c>
      <c r="J99" s="2" t="str">
        <f>IF(SUM('Raw Data'!J$3:J$98)&gt;10,IF(AND(ISNUMBER('Raw Data'!J98),'Raw Data'!J98&lt;40,'Raw Data'!J98&gt;0),'Raw Data'!J98,40),"")</f>
        <v/>
      </c>
      <c r="K99" s="2" t="str">
        <f>IF(SUM('Raw Data'!K$3:K$98)&gt;10,IF(AND(ISNUMBER('Raw Data'!K98),'Raw Data'!K98&lt;40,'Raw Data'!K98&gt;0),'Raw Data'!K98,40),"")</f>
        <v/>
      </c>
      <c r="L99" s="2" t="str">
        <f>IF(SUM('Raw Data'!L$3:L$98)&gt;10,IF(AND(ISNUMBER('Raw Data'!L98),'Raw Data'!L98&lt;40,'Raw Data'!L98&gt;0),'Raw Data'!L98,40),"")</f>
        <v/>
      </c>
      <c r="M99" s="2" t="str">
        <f>IF(SUM('Raw Data'!M$3:M$98)&gt;10,IF(AND(ISNUMBER('Raw Data'!M98),'Raw Data'!M98&lt;40,'Raw Data'!M98&gt;0),'Raw Data'!M98,40),"")</f>
        <v/>
      </c>
      <c r="N99" s="2" t="str">
        <f>IF(SUM('Raw Data'!N$3:N$98)&gt;10,IF(AND(ISNUMBER('Raw Data'!N98),'Raw Data'!N98&lt;40,'Raw Data'!N98&gt;0),'Raw Data'!N98,40),"")</f>
        <v/>
      </c>
      <c r="O99" s="2" t="str">
        <f>IF(SUM('Raw Data'!O$3:O$98)&gt;10,IF(AND(ISNUMBER('Raw Data'!O98),'Raw Data'!O98&lt;40,'Raw Data'!O98&gt;0),'Raw Data'!O98,40),"")</f>
        <v/>
      </c>
    </row>
  </sheetData>
  <mergeCells count="33">
    <mergeCell ref="DC1:DO1"/>
    <mergeCell ref="DC2:DC3"/>
    <mergeCell ref="DD2:DN2"/>
    <mergeCell ref="CP1:DB1"/>
    <mergeCell ref="CP2:CP3"/>
    <mergeCell ref="CQ2:DA2"/>
    <mergeCell ref="A1:A3"/>
    <mergeCell ref="B1:B3"/>
    <mergeCell ref="AC1:AO1"/>
    <mergeCell ref="AC2:AC3"/>
    <mergeCell ref="D2:N2"/>
    <mergeCell ref="P2:P3"/>
    <mergeCell ref="P1:AB1"/>
    <mergeCell ref="Q2:AA2"/>
    <mergeCell ref="AD2:AN2"/>
    <mergeCell ref="CC1:CO1"/>
    <mergeCell ref="CD2:CN2"/>
    <mergeCell ref="CC2:CC3"/>
    <mergeCell ref="BP1:CB1"/>
    <mergeCell ref="BP2:BP3"/>
    <mergeCell ref="BQ2:CA2"/>
    <mergeCell ref="B76:B99"/>
    <mergeCell ref="BC1:BO1"/>
    <mergeCell ref="BC2:BC3"/>
    <mergeCell ref="BD2:BN2"/>
    <mergeCell ref="B4:B27"/>
    <mergeCell ref="AP1:BB1"/>
    <mergeCell ref="C1:C3"/>
    <mergeCell ref="D1:O1"/>
    <mergeCell ref="AP2:AP3"/>
    <mergeCell ref="AQ2:BA2"/>
    <mergeCell ref="B28:B51"/>
    <mergeCell ref="B52:B75"/>
  </mergeCells>
  <phoneticPr fontId="5" type="noConversion"/>
  <pageMargins left="0.75" right="0.75" top="1" bottom="1" header="0.5" footer="0.5"/>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E34"/>
  <sheetViews>
    <sheetView workbookViewId="0">
      <pane xSplit="1" ySplit="2" topLeftCell="B3" activePane="bottomRight" state="frozen"/>
      <selection pane="topRight" activeCell="B1" sqref="B1"/>
      <selection pane="bottomLeft" activeCell="A3" sqref="A3"/>
      <selection pane="bottomRight"/>
    </sheetView>
  </sheetViews>
  <sheetFormatPr defaultColWidth="9.21875" defaultRowHeight="11.4" x14ac:dyDescent="0.2"/>
  <cols>
    <col min="1" max="57" width="12.77734375" style="16" customWidth="1"/>
    <col min="58" max="16384" width="9.21875" style="16"/>
  </cols>
  <sheetData>
    <row r="1" spans="1:57" s="17" customFormat="1" ht="14.1" customHeight="1" x14ac:dyDescent="0.25">
      <c r="A1" s="23" t="s">
        <v>3</v>
      </c>
      <c r="B1" s="143">
        <v>1</v>
      </c>
      <c r="C1" s="144"/>
      <c r="D1" s="144"/>
      <c r="E1" s="145"/>
      <c r="F1" s="143">
        <v>2</v>
      </c>
      <c r="G1" s="144"/>
      <c r="H1" s="144"/>
      <c r="I1" s="145"/>
      <c r="J1" s="143">
        <v>3</v>
      </c>
      <c r="K1" s="144"/>
      <c r="L1" s="144"/>
      <c r="M1" s="145"/>
      <c r="N1" s="143">
        <v>4</v>
      </c>
      <c r="O1" s="144"/>
      <c r="P1" s="144"/>
      <c r="Q1" s="145"/>
      <c r="R1" s="143">
        <v>5</v>
      </c>
      <c r="S1" s="144"/>
      <c r="T1" s="144"/>
      <c r="U1" s="145"/>
      <c r="V1" s="143">
        <v>6</v>
      </c>
      <c r="W1" s="144"/>
      <c r="X1" s="144"/>
      <c r="Y1" s="145"/>
      <c r="Z1" s="143">
        <v>7</v>
      </c>
      <c r="AA1" s="144"/>
      <c r="AB1" s="144"/>
      <c r="AC1" s="145"/>
      <c r="AD1" s="143">
        <v>8</v>
      </c>
      <c r="AE1" s="144"/>
      <c r="AF1" s="144"/>
      <c r="AG1" s="145"/>
      <c r="AH1" s="143">
        <v>9</v>
      </c>
      <c r="AI1" s="144"/>
      <c r="AJ1" s="144"/>
      <c r="AK1" s="145"/>
      <c r="AL1" s="143">
        <v>10</v>
      </c>
      <c r="AM1" s="144"/>
      <c r="AN1" s="144"/>
      <c r="AO1" s="145"/>
      <c r="AP1" s="143">
        <v>11</v>
      </c>
      <c r="AQ1" s="144"/>
      <c r="AR1" s="144"/>
      <c r="AS1" s="145"/>
      <c r="AT1" s="143">
        <v>12</v>
      </c>
      <c r="AU1" s="144"/>
      <c r="AV1" s="144"/>
      <c r="AW1" s="145"/>
      <c r="AX1" s="146"/>
      <c r="AY1" s="146"/>
      <c r="AZ1" s="146"/>
      <c r="BA1" s="146"/>
      <c r="BB1" s="146"/>
      <c r="BC1" s="146"/>
      <c r="BD1" s="146"/>
      <c r="BE1" s="146"/>
    </row>
    <row r="2" spans="1:57" s="17" customFormat="1" ht="14.1" customHeight="1" x14ac:dyDescent="0.25">
      <c r="A2" s="24" t="s">
        <v>0</v>
      </c>
      <c r="B2" s="21" t="s">
        <v>196</v>
      </c>
      <c r="C2" s="19" t="s">
        <v>197</v>
      </c>
      <c r="D2" s="19" t="s">
        <v>199</v>
      </c>
      <c r="E2" s="22" t="s">
        <v>198</v>
      </c>
      <c r="F2" s="21" t="s">
        <v>196</v>
      </c>
      <c r="G2" s="19" t="s">
        <v>197</v>
      </c>
      <c r="H2" s="19" t="s">
        <v>199</v>
      </c>
      <c r="I2" s="22" t="s">
        <v>198</v>
      </c>
      <c r="J2" s="21" t="s">
        <v>196</v>
      </c>
      <c r="K2" s="19" t="s">
        <v>197</v>
      </c>
      <c r="L2" s="19" t="s">
        <v>199</v>
      </c>
      <c r="M2" s="22" t="s">
        <v>198</v>
      </c>
      <c r="N2" s="21" t="s">
        <v>196</v>
      </c>
      <c r="O2" s="19" t="s">
        <v>197</v>
      </c>
      <c r="P2" s="19" t="s">
        <v>199</v>
      </c>
      <c r="Q2" s="22" t="s">
        <v>198</v>
      </c>
      <c r="R2" s="21" t="s">
        <v>196</v>
      </c>
      <c r="S2" s="19" t="s">
        <v>197</v>
      </c>
      <c r="T2" s="19" t="s">
        <v>199</v>
      </c>
      <c r="U2" s="22" t="s">
        <v>198</v>
      </c>
      <c r="V2" s="21" t="s">
        <v>196</v>
      </c>
      <c r="W2" s="19" t="s">
        <v>197</v>
      </c>
      <c r="X2" s="19" t="s">
        <v>199</v>
      </c>
      <c r="Y2" s="22" t="s">
        <v>198</v>
      </c>
      <c r="Z2" s="21" t="s">
        <v>196</v>
      </c>
      <c r="AA2" s="19" t="s">
        <v>197</v>
      </c>
      <c r="AB2" s="19" t="s">
        <v>199</v>
      </c>
      <c r="AC2" s="22" t="s">
        <v>198</v>
      </c>
      <c r="AD2" s="21" t="s">
        <v>196</v>
      </c>
      <c r="AE2" s="19" t="s">
        <v>197</v>
      </c>
      <c r="AF2" s="19" t="s">
        <v>199</v>
      </c>
      <c r="AG2" s="22" t="s">
        <v>198</v>
      </c>
      <c r="AH2" s="21" t="s">
        <v>196</v>
      </c>
      <c r="AI2" s="19" t="s">
        <v>197</v>
      </c>
      <c r="AJ2" s="19" t="s">
        <v>199</v>
      </c>
      <c r="AK2" s="22" t="s">
        <v>198</v>
      </c>
      <c r="AL2" s="21" t="s">
        <v>196</v>
      </c>
      <c r="AM2" s="19" t="s">
        <v>197</v>
      </c>
      <c r="AN2" s="19" t="s">
        <v>199</v>
      </c>
      <c r="AO2" s="22" t="s">
        <v>198</v>
      </c>
      <c r="AP2" s="21" t="s">
        <v>196</v>
      </c>
      <c r="AQ2" s="19" t="s">
        <v>197</v>
      </c>
      <c r="AR2" s="19" t="s">
        <v>199</v>
      </c>
      <c r="AS2" s="22" t="s">
        <v>198</v>
      </c>
      <c r="AT2" s="21" t="s">
        <v>196</v>
      </c>
      <c r="AU2" s="19" t="s">
        <v>197</v>
      </c>
      <c r="AV2" s="19" t="s">
        <v>199</v>
      </c>
      <c r="AW2" s="22" t="s">
        <v>198</v>
      </c>
      <c r="AX2" s="18"/>
      <c r="AY2" s="18"/>
      <c r="AZ2" s="18"/>
      <c r="BA2" s="18"/>
      <c r="BB2" s="18"/>
      <c r="BC2" s="18"/>
      <c r="BD2" s="18"/>
      <c r="BE2" s="18"/>
    </row>
    <row r="3" spans="1:57" s="17" customFormat="1" ht="14.1" customHeight="1" x14ac:dyDescent="0.25">
      <c r="A3" s="20" t="str">
        <f>'Gene Table'!D3</f>
        <v>ADAM23</v>
      </c>
      <c r="B3" s="25">
        <f>Calculations!D4</f>
        <v>22.128798</v>
      </c>
      <c r="C3" s="26">
        <f>Calculations!D28</f>
        <v>40</v>
      </c>
      <c r="D3" s="26">
        <f>Calculations!D52</f>
        <v>22.212935999999999</v>
      </c>
      <c r="E3" s="27">
        <f>Calculations!D76</f>
        <v>40</v>
      </c>
      <c r="F3" s="25">
        <f>Calculations!E4</f>
        <v>21.94896</v>
      </c>
      <c r="G3" s="26">
        <f>Calculations!E28</f>
        <v>24.655871999999999</v>
      </c>
      <c r="H3" s="26">
        <f>Calculations!E52</f>
        <v>22.582905</v>
      </c>
      <c r="I3" s="27">
        <f>Calculations!E76</f>
        <v>29.823256000000001</v>
      </c>
      <c r="J3" s="25">
        <f>Calculations!F4</f>
        <v>21.907436000000001</v>
      </c>
      <c r="K3" s="26">
        <f>Calculations!F28</f>
        <v>22.924586999999999</v>
      </c>
      <c r="L3" s="26">
        <f>Calculations!F52</f>
        <v>24.314920000000001</v>
      </c>
      <c r="M3" s="27">
        <f>Calculations!F76</f>
        <v>28.883393999999999</v>
      </c>
      <c r="N3" s="25">
        <f>Calculations!G4</f>
        <v>22.150772</v>
      </c>
      <c r="O3" s="26">
        <f>Calculations!G28</f>
        <v>22.332605000000001</v>
      </c>
      <c r="P3" s="26">
        <f>Calculations!G52</f>
        <v>27.638380000000002</v>
      </c>
      <c r="Q3" s="27">
        <f>Calculations!G76</f>
        <v>29.085675999999999</v>
      </c>
      <c r="R3" s="25" t="str">
        <f>Calculations!H4</f>
        <v/>
      </c>
      <c r="S3" s="26" t="str">
        <f>Calculations!H28</f>
        <v/>
      </c>
      <c r="T3" s="26" t="str">
        <f>Calculations!H52</f>
        <v/>
      </c>
      <c r="U3" s="27" t="str">
        <f>Calculations!H76</f>
        <v/>
      </c>
      <c r="V3" s="25" t="str">
        <f>Calculations!I4</f>
        <v/>
      </c>
      <c r="W3" s="26" t="str">
        <f>Calculations!I28</f>
        <v/>
      </c>
      <c r="X3" s="26" t="str">
        <f>Calculations!I52</f>
        <v/>
      </c>
      <c r="Y3" s="27" t="str">
        <f>Calculations!I76</f>
        <v/>
      </c>
      <c r="Z3" s="25" t="str">
        <f>Calculations!J4</f>
        <v/>
      </c>
      <c r="AA3" s="26" t="str">
        <f>Calculations!J28</f>
        <v/>
      </c>
      <c r="AB3" s="26" t="str">
        <f>Calculations!J52</f>
        <v/>
      </c>
      <c r="AC3" s="27" t="str">
        <f>Calculations!J76</f>
        <v/>
      </c>
      <c r="AD3" s="25" t="str">
        <f>Calculations!K4</f>
        <v/>
      </c>
      <c r="AE3" s="26" t="str">
        <f>Calculations!K28</f>
        <v/>
      </c>
      <c r="AF3" s="26" t="str">
        <f>Calculations!K52</f>
        <v/>
      </c>
      <c r="AG3" s="27" t="str">
        <f>Calculations!K76</f>
        <v/>
      </c>
      <c r="AH3" s="25" t="str">
        <f>Calculations!L4</f>
        <v/>
      </c>
      <c r="AI3" s="26" t="str">
        <f>Calculations!L28</f>
        <v/>
      </c>
      <c r="AJ3" s="26" t="str">
        <f>Calculations!L52</f>
        <v/>
      </c>
      <c r="AK3" s="27" t="str">
        <f>Calculations!L76</f>
        <v/>
      </c>
      <c r="AL3" s="25" t="str">
        <f>Calculations!M4</f>
        <v/>
      </c>
      <c r="AM3" s="26" t="str">
        <f>Calculations!M28</f>
        <v/>
      </c>
      <c r="AN3" s="26" t="str">
        <f>Calculations!M52</f>
        <v/>
      </c>
      <c r="AO3" s="27" t="str">
        <f>Calculations!M76</f>
        <v/>
      </c>
      <c r="AP3" s="25" t="str">
        <f>Calculations!N4</f>
        <v/>
      </c>
      <c r="AQ3" s="26" t="str">
        <f>Calculations!N28</f>
        <v/>
      </c>
      <c r="AR3" s="26" t="str">
        <f>Calculations!N52</f>
        <v/>
      </c>
      <c r="AS3" s="27" t="str">
        <f>Calculations!N76</f>
        <v/>
      </c>
      <c r="AT3" s="25" t="str">
        <f>Calculations!O4</f>
        <v/>
      </c>
      <c r="AU3" s="26" t="str">
        <f>Calculations!O28</f>
        <v/>
      </c>
      <c r="AV3" s="26" t="str">
        <f>Calculations!O52</f>
        <v/>
      </c>
      <c r="AW3" s="27" t="str">
        <f>Calculations!O76</f>
        <v/>
      </c>
    </row>
    <row r="4" spans="1:57" s="17" customFormat="1" ht="14.1" customHeight="1" x14ac:dyDescent="0.25">
      <c r="A4" s="20" t="str">
        <f>'Gene Table'!D4</f>
        <v>BRCA1</v>
      </c>
      <c r="B4" s="25">
        <f>Calculations!D5</f>
        <v>21.861896999999999</v>
      </c>
      <c r="C4" s="26">
        <f>Calculations!D29</f>
        <v>31.96434</v>
      </c>
      <c r="D4" s="26">
        <f>Calculations!D53</f>
        <v>21.841232000000002</v>
      </c>
      <c r="E4" s="27">
        <f>Calculations!D77</f>
        <v>32.042526000000002</v>
      </c>
      <c r="F4" s="25">
        <f>Calculations!E5</f>
        <v>21.826376</v>
      </c>
      <c r="G4" s="26">
        <f>Calculations!E29</f>
        <v>24.318726999999999</v>
      </c>
      <c r="H4" s="26">
        <f>Calculations!E53</f>
        <v>22.284576000000001</v>
      </c>
      <c r="I4" s="27">
        <f>Calculations!E77</f>
        <v>29.239436999999999</v>
      </c>
      <c r="J4" s="25">
        <f>Calculations!F5</f>
        <v>21.843903999999998</v>
      </c>
      <c r="K4" s="26">
        <f>Calculations!F29</f>
        <v>22.456543</v>
      </c>
      <c r="L4" s="26">
        <f>Calculations!F53</f>
        <v>23.862521999999998</v>
      </c>
      <c r="M4" s="27">
        <f>Calculations!F77</f>
        <v>27.750640000000001</v>
      </c>
      <c r="N4" s="25">
        <f>Calculations!G5</f>
        <v>21.778137000000001</v>
      </c>
      <c r="O4" s="26">
        <f>Calculations!G29</f>
        <v>21.917584999999999</v>
      </c>
      <c r="P4" s="26">
        <f>Calculations!G53</f>
        <v>26.069254000000001</v>
      </c>
      <c r="Q4" s="27">
        <f>Calculations!G77</f>
        <v>27.356876</v>
      </c>
      <c r="R4" s="25" t="str">
        <f>Calculations!H5</f>
        <v/>
      </c>
      <c r="S4" s="26" t="str">
        <f>Calculations!H29</f>
        <v/>
      </c>
      <c r="T4" s="26" t="str">
        <f>Calculations!H53</f>
        <v/>
      </c>
      <c r="U4" s="27" t="str">
        <f>Calculations!H77</f>
        <v/>
      </c>
      <c r="V4" s="25" t="str">
        <f>Calculations!I5</f>
        <v/>
      </c>
      <c r="W4" s="26" t="str">
        <f>Calculations!I29</f>
        <v/>
      </c>
      <c r="X4" s="26" t="str">
        <f>Calculations!I53</f>
        <v/>
      </c>
      <c r="Y4" s="27" t="str">
        <f>Calculations!I77</f>
        <v/>
      </c>
      <c r="Z4" s="25" t="str">
        <f>Calculations!J5</f>
        <v/>
      </c>
      <c r="AA4" s="26" t="str">
        <f>Calculations!J29</f>
        <v/>
      </c>
      <c r="AB4" s="26" t="str">
        <f>Calculations!J53</f>
        <v/>
      </c>
      <c r="AC4" s="27" t="str">
        <f>Calculations!J77</f>
        <v/>
      </c>
      <c r="AD4" s="25" t="str">
        <f>Calculations!K5</f>
        <v/>
      </c>
      <c r="AE4" s="26" t="str">
        <f>Calculations!K29</f>
        <v/>
      </c>
      <c r="AF4" s="26" t="str">
        <f>Calculations!K53</f>
        <v/>
      </c>
      <c r="AG4" s="27" t="str">
        <f>Calculations!K77</f>
        <v/>
      </c>
      <c r="AH4" s="25" t="str">
        <f>Calculations!L5</f>
        <v/>
      </c>
      <c r="AI4" s="26" t="str">
        <f>Calculations!L29</f>
        <v/>
      </c>
      <c r="AJ4" s="26" t="str">
        <f>Calculations!L53</f>
        <v/>
      </c>
      <c r="AK4" s="27" t="str">
        <f>Calculations!L77</f>
        <v/>
      </c>
      <c r="AL4" s="25" t="str">
        <f>Calculations!M5</f>
        <v/>
      </c>
      <c r="AM4" s="26" t="str">
        <f>Calculations!M29</f>
        <v/>
      </c>
      <c r="AN4" s="26" t="str">
        <f>Calculations!M53</f>
        <v/>
      </c>
      <c r="AO4" s="27" t="str">
        <f>Calculations!M77</f>
        <v/>
      </c>
      <c r="AP4" s="25" t="str">
        <f>Calculations!N5</f>
        <v/>
      </c>
      <c r="AQ4" s="26" t="str">
        <f>Calculations!N29</f>
        <v/>
      </c>
      <c r="AR4" s="26" t="str">
        <f>Calculations!N53</f>
        <v/>
      </c>
      <c r="AS4" s="27" t="str">
        <f>Calculations!N77</f>
        <v/>
      </c>
      <c r="AT4" s="25" t="str">
        <f>Calculations!O5</f>
        <v/>
      </c>
      <c r="AU4" s="26" t="str">
        <f>Calculations!O29</f>
        <v/>
      </c>
      <c r="AV4" s="26" t="str">
        <f>Calculations!O53</f>
        <v/>
      </c>
      <c r="AW4" s="27" t="str">
        <f>Calculations!O77</f>
        <v/>
      </c>
    </row>
    <row r="5" spans="1:57" s="17" customFormat="1" ht="14.1" customHeight="1" x14ac:dyDescent="0.25">
      <c r="A5" s="20" t="str">
        <f>'Gene Table'!D5</f>
        <v>CCNA1</v>
      </c>
      <c r="B5" s="25">
        <f>Calculations!D6</f>
        <v>25.869139000000001</v>
      </c>
      <c r="C5" s="26">
        <f>Calculations!D30</f>
        <v>30.181199999999997</v>
      </c>
      <c r="D5" s="26">
        <f>Calculations!D54</f>
        <v>26.961784000000002</v>
      </c>
      <c r="E5" s="27">
        <f>Calculations!D78</f>
        <v>31.357770000000002</v>
      </c>
      <c r="F5" s="25">
        <f>Calculations!E6</f>
        <v>25.754017000000001</v>
      </c>
      <c r="G5" s="26">
        <f>Calculations!E30</f>
        <v>28.239965000000002</v>
      </c>
      <c r="H5" s="26">
        <f>Calculations!E54</f>
        <v>27.161826999999999</v>
      </c>
      <c r="I5" s="27">
        <f>Calculations!E78</f>
        <v>30.874588000000003</v>
      </c>
      <c r="J5" s="25">
        <f>Calculations!F6</f>
        <v>25.980741999999999</v>
      </c>
      <c r="K5" s="26">
        <f>Calculations!F30</f>
        <v>26.317205000000001</v>
      </c>
      <c r="L5" s="26">
        <f>Calculations!F54</f>
        <v>28.572668</v>
      </c>
      <c r="M5" s="27">
        <f>Calculations!F78</f>
        <v>31.687064999999997</v>
      </c>
      <c r="N5" s="25">
        <f>Calculations!G6</f>
        <v>25.805439</v>
      </c>
      <c r="O5" s="26">
        <f>Calculations!G30</f>
        <v>26.051067</v>
      </c>
      <c r="P5" s="26">
        <f>Calculations!G54</f>
        <v>30.995944999999999</v>
      </c>
      <c r="Q5" s="27">
        <f>Calculations!G78</f>
        <v>31.929459999999999</v>
      </c>
      <c r="R5" s="25" t="str">
        <f>Calculations!H6</f>
        <v/>
      </c>
      <c r="S5" s="26" t="str">
        <f>Calculations!H30</f>
        <v/>
      </c>
      <c r="T5" s="26" t="str">
        <f>Calculations!H54</f>
        <v/>
      </c>
      <c r="U5" s="27" t="str">
        <f>Calculations!H78</f>
        <v/>
      </c>
      <c r="V5" s="25" t="str">
        <f>Calculations!I6</f>
        <v/>
      </c>
      <c r="W5" s="26" t="str">
        <f>Calculations!I30</f>
        <v/>
      </c>
      <c r="X5" s="26" t="str">
        <f>Calculations!I54</f>
        <v/>
      </c>
      <c r="Y5" s="27" t="str">
        <f>Calculations!I78</f>
        <v/>
      </c>
      <c r="Z5" s="25" t="str">
        <f>Calculations!J6</f>
        <v/>
      </c>
      <c r="AA5" s="26" t="str">
        <f>Calculations!J30</f>
        <v/>
      </c>
      <c r="AB5" s="26" t="str">
        <f>Calculations!J54</f>
        <v/>
      </c>
      <c r="AC5" s="27" t="str">
        <f>Calculations!J78</f>
        <v/>
      </c>
      <c r="AD5" s="25" t="str">
        <f>Calculations!K6</f>
        <v/>
      </c>
      <c r="AE5" s="26" t="str">
        <f>Calculations!K30</f>
        <v/>
      </c>
      <c r="AF5" s="26" t="str">
        <f>Calculations!K54</f>
        <v/>
      </c>
      <c r="AG5" s="27" t="str">
        <f>Calculations!K78</f>
        <v/>
      </c>
      <c r="AH5" s="25" t="str">
        <f>Calculations!L6</f>
        <v/>
      </c>
      <c r="AI5" s="26" t="str">
        <f>Calculations!L30</f>
        <v/>
      </c>
      <c r="AJ5" s="26" t="str">
        <f>Calculations!L54</f>
        <v/>
      </c>
      <c r="AK5" s="27" t="str">
        <f>Calculations!L78</f>
        <v/>
      </c>
      <c r="AL5" s="25" t="str">
        <f>Calculations!M6</f>
        <v/>
      </c>
      <c r="AM5" s="26" t="str">
        <f>Calculations!M30</f>
        <v/>
      </c>
      <c r="AN5" s="26" t="str">
        <f>Calculations!M54</f>
        <v/>
      </c>
      <c r="AO5" s="27" t="str">
        <f>Calculations!M78</f>
        <v/>
      </c>
      <c r="AP5" s="25" t="str">
        <f>Calculations!N6</f>
        <v/>
      </c>
      <c r="AQ5" s="26" t="str">
        <f>Calculations!N30</f>
        <v/>
      </c>
      <c r="AR5" s="26" t="str">
        <f>Calculations!N54</f>
        <v/>
      </c>
      <c r="AS5" s="27" t="str">
        <f>Calculations!N78</f>
        <v/>
      </c>
      <c r="AT5" s="25" t="str">
        <f>Calculations!O6</f>
        <v/>
      </c>
      <c r="AU5" s="26" t="str">
        <f>Calculations!O30</f>
        <v/>
      </c>
      <c r="AV5" s="26" t="str">
        <f>Calculations!O54</f>
        <v/>
      </c>
      <c r="AW5" s="27" t="str">
        <f>Calculations!O78</f>
        <v/>
      </c>
    </row>
    <row r="6" spans="1:57" s="17" customFormat="1" ht="14.1" customHeight="1" x14ac:dyDescent="0.25">
      <c r="A6" s="20" t="str">
        <f>'Gene Table'!D6</f>
        <v>CCND2</v>
      </c>
      <c r="B6" s="25">
        <f>Calculations!D7</f>
        <v>22.611433000000002</v>
      </c>
      <c r="C6" s="26">
        <f>Calculations!D31</f>
        <v>40</v>
      </c>
      <c r="D6" s="26">
        <f>Calculations!D55</f>
        <v>22.683613000000001</v>
      </c>
      <c r="E6" s="27">
        <f>Calculations!D79</f>
        <v>40</v>
      </c>
      <c r="F6" s="25">
        <f>Calculations!E7</f>
        <v>22.649823999999999</v>
      </c>
      <c r="G6" s="26">
        <f>Calculations!E31</f>
        <v>25.246065000000002</v>
      </c>
      <c r="H6" s="26">
        <f>Calculations!E55</f>
        <v>23.110651000000001</v>
      </c>
      <c r="I6" s="27">
        <f>Calculations!E79</f>
        <v>31.300400000000003</v>
      </c>
      <c r="J6" s="25">
        <f>Calculations!F7</f>
        <v>22.678481999999999</v>
      </c>
      <c r="K6" s="26">
        <f>Calculations!F31</f>
        <v>23.432236</v>
      </c>
      <c r="L6" s="26">
        <f>Calculations!F55</f>
        <v>24.738363</v>
      </c>
      <c r="M6" s="27">
        <f>Calculations!F79</f>
        <v>29.276866999999999</v>
      </c>
      <c r="N6" s="25">
        <f>Calculations!G7</f>
        <v>22.76745</v>
      </c>
      <c r="O6" s="26">
        <f>Calculations!G31</f>
        <v>22.844124000000001</v>
      </c>
      <c r="P6" s="26">
        <f>Calculations!G55</f>
        <v>29.228992000000002</v>
      </c>
      <c r="Q6" s="27">
        <f>Calculations!G79</f>
        <v>31.016359999999999</v>
      </c>
      <c r="R6" s="25" t="str">
        <f>Calculations!H7</f>
        <v/>
      </c>
      <c r="S6" s="26" t="str">
        <f>Calculations!H31</f>
        <v/>
      </c>
      <c r="T6" s="26" t="str">
        <f>Calculations!H55</f>
        <v/>
      </c>
      <c r="U6" s="27" t="str">
        <f>Calculations!H79</f>
        <v/>
      </c>
      <c r="V6" s="25" t="str">
        <f>Calculations!I7</f>
        <v/>
      </c>
      <c r="W6" s="26" t="str">
        <f>Calculations!I31</f>
        <v/>
      </c>
      <c r="X6" s="26" t="str">
        <f>Calculations!I55</f>
        <v/>
      </c>
      <c r="Y6" s="27" t="str">
        <f>Calculations!I79</f>
        <v/>
      </c>
      <c r="Z6" s="25" t="str">
        <f>Calculations!J7</f>
        <v/>
      </c>
      <c r="AA6" s="26" t="str">
        <f>Calculations!J31</f>
        <v/>
      </c>
      <c r="AB6" s="26" t="str">
        <f>Calculations!J55</f>
        <v/>
      </c>
      <c r="AC6" s="27" t="str">
        <f>Calculations!J79</f>
        <v/>
      </c>
      <c r="AD6" s="25" t="str">
        <f>Calculations!K7</f>
        <v/>
      </c>
      <c r="AE6" s="26" t="str">
        <f>Calculations!K31</f>
        <v/>
      </c>
      <c r="AF6" s="26" t="str">
        <f>Calculations!K55</f>
        <v/>
      </c>
      <c r="AG6" s="27" t="str">
        <f>Calculations!K79</f>
        <v/>
      </c>
      <c r="AH6" s="25" t="str">
        <f>Calculations!L7</f>
        <v/>
      </c>
      <c r="AI6" s="26" t="str">
        <f>Calculations!L31</f>
        <v/>
      </c>
      <c r="AJ6" s="26" t="str">
        <f>Calculations!L55</f>
        <v/>
      </c>
      <c r="AK6" s="27" t="str">
        <f>Calculations!L79</f>
        <v/>
      </c>
      <c r="AL6" s="25" t="str">
        <f>Calculations!M7</f>
        <v/>
      </c>
      <c r="AM6" s="26" t="str">
        <f>Calculations!M31</f>
        <v/>
      </c>
      <c r="AN6" s="26" t="str">
        <f>Calculations!M55</f>
        <v/>
      </c>
      <c r="AO6" s="27" t="str">
        <f>Calculations!M79</f>
        <v/>
      </c>
      <c r="AP6" s="25" t="str">
        <f>Calculations!N7</f>
        <v/>
      </c>
      <c r="AQ6" s="26" t="str">
        <f>Calculations!N31</f>
        <v/>
      </c>
      <c r="AR6" s="26" t="str">
        <f>Calculations!N55</f>
        <v/>
      </c>
      <c r="AS6" s="27" t="str">
        <f>Calculations!N79</f>
        <v/>
      </c>
      <c r="AT6" s="25" t="str">
        <f>Calculations!O7</f>
        <v/>
      </c>
      <c r="AU6" s="26" t="str">
        <f>Calculations!O31</f>
        <v/>
      </c>
      <c r="AV6" s="26" t="str">
        <f>Calculations!O55</f>
        <v/>
      </c>
      <c r="AW6" s="27" t="str">
        <f>Calculations!O79</f>
        <v/>
      </c>
    </row>
    <row r="7" spans="1:57" s="17" customFormat="1" ht="14.1" customHeight="1" x14ac:dyDescent="0.25">
      <c r="A7" s="20" t="str">
        <f>'Gene Table'!D7</f>
        <v>CDH1</v>
      </c>
      <c r="B7" s="25">
        <f>Calculations!D8</f>
        <v>21.979156</v>
      </c>
      <c r="C7" s="26">
        <f>Calculations!D32</f>
        <v>33.782417000000002</v>
      </c>
      <c r="D7" s="26">
        <f>Calculations!D56</f>
        <v>21.805954</v>
      </c>
      <c r="E7" s="27">
        <f>Calculations!D80</f>
        <v>40</v>
      </c>
      <c r="F7" s="25">
        <f>Calculations!E8</f>
        <v>21.987252999999999</v>
      </c>
      <c r="G7" s="26">
        <f>Calculations!E32</f>
        <v>24.288879999999999</v>
      </c>
      <c r="H7" s="26">
        <f>Calculations!E56</f>
        <v>22.272472</v>
      </c>
      <c r="I7" s="27">
        <f>Calculations!E80</f>
        <v>30.626883999999997</v>
      </c>
      <c r="J7" s="25">
        <f>Calculations!F8</f>
        <v>22.058474</v>
      </c>
      <c r="K7" s="26">
        <f>Calculations!F32</f>
        <v>22.439947</v>
      </c>
      <c r="L7" s="26">
        <f>Calculations!F56</f>
        <v>23.950146</v>
      </c>
      <c r="M7" s="27">
        <f>Calculations!F80</f>
        <v>29.356048999999999</v>
      </c>
      <c r="N7" s="25">
        <f>Calculations!G8</f>
        <v>22.007536000000002</v>
      </c>
      <c r="O7" s="26">
        <f>Calculations!G32</f>
        <v>21.95214</v>
      </c>
      <c r="P7" s="26">
        <f>Calculations!G56</f>
        <v>27.507189</v>
      </c>
      <c r="Q7" s="27">
        <f>Calculations!G80</f>
        <v>27.907889999999998</v>
      </c>
      <c r="R7" s="25" t="str">
        <f>Calculations!H8</f>
        <v/>
      </c>
      <c r="S7" s="26" t="str">
        <f>Calculations!H32</f>
        <v/>
      </c>
      <c r="T7" s="26" t="str">
        <f>Calculations!H56</f>
        <v/>
      </c>
      <c r="U7" s="27" t="str">
        <f>Calculations!H80</f>
        <v/>
      </c>
      <c r="V7" s="25" t="str">
        <f>Calculations!I8</f>
        <v/>
      </c>
      <c r="W7" s="26" t="str">
        <f>Calculations!I32</f>
        <v/>
      </c>
      <c r="X7" s="26" t="str">
        <f>Calculations!I56</f>
        <v/>
      </c>
      <c r="Y7" s="27" t="str">
        <f>Calculations!I80</f>
        <v/>
      </c>
      <c r="Z7" s="25" t="str">
        <f>Calculations!J8</f>
        <v/>
      </c>
      <c r="AA7" s="26" t="str">
        <f>Calculations!J32</f>
        <v/>
      </c>
      <c r="AB7" s="26" t="str">
        <f>Calculations!J56</f>
        <v/>
      </c>
      <c r="AC7" s="27" t="str">
        <f>Calculations!J80</f>
        <v/>
      </c>
      <c r="AD7" s="25" t="str">
        <f>Calculations!K8</f>
        <v/>
      </c>
      <c r="AE7" s="26" t="str">
        <f>Calculations!K32</f>
        <v/>
      </c>
      <c r="AF7" s="26" t="str">
        <f>Calculations!K56</f>
        <v/>
      </c>
      <c r="AG7" s="27" t="str">
        <f>Calculations!K80</f>
        <v/>
      </c>
      <c r="AH7" s="25" t="str">
        <f>Calculations!L8</f>
        <v/>
      </c>
      <c r="AI7" s="26" t="str">
        <f>Calculations!L32</f>
        <v/>
      </c>
      <c r="AJ7" s="26" t="str">
        <f>Calculations!L56</f>
        <v/>
      </c>
      <c r="AK7" s="27" t="str">
        <f>Calculations!L80</f>
        <v/>
      </c>
      <c r="AL7" s="25" t="str">
        <f>Calculations!M8</f>
        <v/>
      </c>
      <c r="AM7" s="26" t="str">
        <f>Calculations!M32</f>
        <v/>
      </c>
      <c r="AN7" s="26" t="str">
        <f>Calculations!M56</f>
        <v/>
      </c>
      <c r="AO7" s="27" t="str">
        <f>Calculations!M80</f>
        <v/>
      </c>
      <c r="AP7" s="25" t="str">
        <f>Calculations!N8</f>
        <v/>
      </c>
      <c r="AQ7" s="26" t="str">
        <f>Calculations!N32</f>
        <v/>
      </c>
      <c r="AR7" s="26" t="str">
        <f>Calculations!N56</f>
        <v/>
      </c>
      <c r="AS7" s="27" t="str">
        <f>Calculations!N80</f>
        <v/>
      </c>
      <c r="AT7" s="25" t="str">
        <f>Calculations!O8</f>
        <v/>
      </c>
      <c r="AU7" s="26" t="str">
        <f>Calculations!O32</f>
        <v/>
      </c>
      <c r="AV7" s="26" t="str">
        <f>Calculations!O56</f>
        <v/>
      </c>
      <c r="AW7" s="27" t="str">
        <f>Calculations!O80</f>
        <v/>
      </c>
    </row>
    <row r="8" spans="1:57" s="17" customFormat="1" ht="14.1" customHeight="1" x14ac:dyDescent="0.25">
      <c r="A8" s="20" t="str">
        <f>'Gene Table'!D8</f>
        <v>CDH13</v>
      </c>
      <c r="B8" s="25">
        <f>Calculations!D9</f>
        <v>22.499538000000001</v>
      </c>
      <c r="C8" s="26">
        <f>Calculations!D33</f>
        <v>40</v>
      </c>
      <c r="D8" s="26">
        <f>Calculations!D57</f>
        <v>22.458368</v>
      </c>
      <c r="E8" s="27">
        <f>Calculations!D81</f>
        <v>32.418377</v>
      </c>
      <c r="F8" s="25">
        <f>Calculations!E9</f>
        <v>22.313023000000001</v>
      </c>
      <c r="G8" s="26">
        <f>Calculations!E33</f>
        <v>24.951649</v>
      </c>
      <c r="H8" s="26">
        <f>Calculations!E57</f>
        <v>23.125475000000002</v>
      </c>
      <c r="I8" s="27">
        <f>Calculations!E81</f>
        <v>31.675815999999998</v>
      </c>
      <c r="J8" s="25">
        <f>Calculations!F9</f>
        <v>22.637781</v>
      </c>
      <c r="K8" s="26">
        <f>Calculations!F33</f>
        <v>23.097556999999998</v>
      </c>
      <c r="L8" s="26">
        <f>Calculations!F57</f>
        <v>24.600687000000001</v>
      </c>
      <c r="M8" s="27">
        <f>Calculations!F81</f>
        <v>29.177437000000001</v>
      </c>
      <c r="N8" s="25">
        <f>Calculations!G9</f>
        <v>22.593005999999999</v>
      </c>
      <c r="O8" s="26">
        <f>Calculations!G33</f>
        <v>22.548855</v>
      </c>
      <c r="P8" s="26">
        <f>Calculations!G57</f>
        <v>28.543036000000001</v>
      </c>
      <c r="Q8" s="27">
        <f>Calculations!G81</f>
        <v>29.331268000000001</v>
      </c>
      <c r="R8" s="25" t="str">
        <f>Calculations!H9</f>
        <v/>
      </c>
      <c r="S8" s="26" t="str">
        <f>Calculations!H33</f>
        <v/>
      </c>
      <c r="T8" s="26" t="str">
        <f>Calculations!H57</f>
        <v/>
      </c>
      <c r="U8" s="27" t="str">
        <f>Calculations!H81</f>
        <v/>
      </c>
      <c r="V8" s="25" t="str">
        <f>Calculations!I9</f>
        <v/>
      </c>
      <c r="W8" s="26" t="str">
        <f>Calculations!I33</f>
        <v/>
      </c>
      <c r="X8" s="26" t="str">
        <f>Calculations!I57</f>
        <v/>
      </c>
      <c r="Y8" s="27" t="str">
        <f>Calculations!I81</f>
        <v/>
      </c>
      <c r="Z8" s="25" t="str">
        <f>Calculations!J9</f>
        <v/>
      </c>
      <c r="AA8" s="26" t="str">
        <f>Calculations!J33</f>
        <v/>
      </c>
      <c r="AB8" s="26" t="str">
        <f>Calculations!J57</f>
        <v/>
      </c>
      <c r="AC8" s="27" t="str">
        <f>Calculations!J81</f>
        <v/>
      </c>
      <c r="AD8" s="25" t="str">
        <f>Calculations!K9</f>
        <v/>
      </c>
      <c r="AE8" s="26" t="str">
        <f>Calculations!K33</f>
        <v/>
      </c>
      <c r="AF8" s="26" t="str">
        <f>Calculations!K57</f>
        <v/>
      </c>
      <c r="AG8" s="27" t="str">
        <f>Calculations!K81</f>
        <v/>
      </c>
      <c r="AH8" s="25" t="str">
        <f>Calculations!L9</f>
        <v/>
      </c>
      <c r="AI8" s="26" t="str">
        <f>Calculations!L33</f>
        <v/>
      </c>
      <c r="AJ8" s="26" t="str">
        <f>Calculations!L57</f>
        <v/>
      </c>
      <c r="AK8" s="27" t="str">
        <f>Calculations!L81</f>
        <v/>
      </c>
      <c r="AL8" s="25" t="str">
        <f>Calculations!M9</f>
        <v/>
      </c>
      <c r="AM8" s="26" t="str">
        <f>Calculations!M33</f>
        <v/>
      </c>
      <c r="AN8" s="26" t="str">
        <f>Calculations!M57</f>
        <v/>
      </c>
      <c r="AO8" s="27" t="str">
        <f>Calculations!M81</f>
        <v/>
      </c>
      <c r="AP8" s="25" t="str">
        <f>Calculations!N9</f>
        <v/>
      </c>
      <c r="AQ8" s="26" t="str">
        <f>Calculations!N33</f>
        <v/>
      </c>
      <c r="AR8" s="26" t="str">
        <f>Calculations!N57</f>
        <v/>
      </c>
      <c r="AS8" s="27" t="str">
        <f>Calculations!N81</f>
        <v/>
      </c>
      <c r="AT8" s="25" t="str">
        <f>Calculations!O9</f>
        <v/>
      </c>
      <c r="AU8" s="26" t="str">
        <f>Calculations!O33</f>
        <v/>
      </c>
      <c r="AV8" s="26" t="str">
        <f>Calculations!O57</f>
        <v/>
      </c>
      <c r="AW8" s="27" t="str">
        <f>Calculations!O81</f>
        <v/>
      </c>
    </row>
    <row r="9" spans="1:57" s="17" customFormat="1" ht="14.1" customHeight="1" x14ac:dyDescent="0.25">
      <c r="A9" s="20" t="str">
        <f>'Gene Table'!D9</f>
        <v>CDKN1C</v>
      </c>
      <c r="B9" s="25">
        <f>Calculations!D10</f>
        <v>22.91168</v>
      </c>
      <c r="C9" s="26">
        <f>Calculations!D34</f>
        <v>25.807729999999999</v>
      </c>
      <c r="D9" s="26">
        <f>Calculations!D58</f>
        <v>23.804130000000001</v>
      </c>
      <c r="E9" s="27">
        <f>Calculations!D82</f>
        <v>26.811878</v>
      </c>
      <c r="F9" s="25">
        <f>Calculations!E10</f>
        <v>22.979925000000001</v>
      </c>
      <c r="G9" s="26">
        <f>Calculations!E34</f>
        <v>24.646629999999998</v>
      </c>
      <c r="H9" s="26">
        <f>Calculations!E58</f>
        <v>24.111221</v>
      </c>
      <c r="I9" s="27">
        <f>Calculations!E82</f>
        <v>26.232277</v>
      </c>
      <c r="J9" s="25">
        <f>Calculations!F10</f>
        <v>22.996416</v>
      </c>
      <c r="K9" s="26">
        <f>Calculations!F34</f>
        <v>23.452041999999999</v>
      </c>
      <c r="L9" s="26">
        <f>Calculations!F58</f>
        <v>25.012357999999999</v>
      </c>
      <c r="M9" s="27">
        <f>Calculations!F82</f>
        <v>27.389841000000001</v>
      </c>
      <c r="N9" s="25">
        <f>Calculations!G10</f>
        <v>23.052959999999999</v>
      </c>
      <c r="O9" s="26">
        <f>Calculations!G34</f>
        <v>23.100801000000001</v>
      </c>
      <c r="P9" s="26">
        <f>Calculations!G58</f>
        <v>26.886381</v>
      </c>
      <c r="Q9" s="27">
        <f>Calculations!G82</f>
        <v>28.537443</v>
      </c>
      <c r="R9" s="25" t="str">
        <f>Calculations!H10</f>
        <v/>
      </c>
      <c r="S9" s="26" t="str">
        <f>Calculations!H34</f>
        <v/>
      </c>
      <c r="T9" s="26" t="str">
        <f>Calculations!H58</f>
        <v/>
      </c>
      <c r="U9" s="27" t="str">
        <f>Calculations!H82</f>
        <v/>
      </c>
      <c r="V9" s="25" t="str">
        <f>Calculations!I10</f>
        <v/>
      </c>
      <c r="W9" s="26" t="str">
        <f>Calculations!I34</f>
        <v/>
      </c>
      <c r="X9" s="26" t="str">
        <f>Calculations!I58</f>
        <v/>
      </c>
      <c r="Y9" s="27" t="str">
        <f>Calculations!I82</f>
        <v/>
      </c>
      <c r="Z9" s="25" t="str">
        <f>Calculations!J10</f>
        <v/>
      </c>
      <c r="AA9" s="26" t="str">
        <f>Calculations!J34</f>
        <v/>
      </c>
      <c r="AB9" s="26" t="str">
        <f>Calculations!J58</f>
        <v/>
      </c>
      <c r="AC9" s="27" t="str">
        <f>Calculations!J82</f>
        <v/>
      </c>
      <c r="AD9" s="25" t="str">
        <f>Calculations!K10</f>
        <v/>
      </c>
      <c r="AE9" s="26" t="str">
        <f>Calculations!K34</f>
        <v/>
      </c>
      <c r="AF9" s="26" t="str">
        <f>Calculations!K58</f>
        <v/>
      </c>
      <c r="AG9" s="27" t="str">
        <f>Calculations!K82</f>
        <v/>
      </c>
      <c r="AH9" s="25" t="str">
        <f>Calculations!L10</f>
        <v/>
      </c>
      <c r="AI9" s="26" t="str">
        <f>Calculations!L34</f>
        <v/>
      </c>
      <c r="AJ9" s="26" t="str">
        <f>Calculations!L58</f>
        <v/>
      </c>
      <c r="AK9" s="27" t="str">
        <f>Calculations!L82</f>
        <v/>
      </c>
      <c r="AL9" s="25" t="str">
        <f>Calculations!M10</f>
        <v/>
      </c>
      <c r="AM9" s="26" t="str">
        <f>Calculations!M34</f>
        <v/>
      </c>
      <c r="AN9" s="26" t="str">
        <f>Calculations!M58</f>
        <v/>
      </c>
      <c r="AO9" s="27" t="str">
        <f>Calculations!M82</f>
        <v/>
      </c>
      <c r="AP9" s="25" t="str">
        <f>Calculations!N10</f>
        <v/>
      </c>
      <c r="AQ9" s="26" t="str">
        <f>Calculations!N34</f>
        <v/>
      </c>
      <c r="AR9" s="26" t="str">
        <f>Calculations!N58</f>
        <v/>
      </c>
      <c r="AS9" s="27" t="str">
        <f>Calculations!N82</f>
        <v/>
      </c>
      <c r="AT9" s="25" t="str">
        <f>Calculations!O10</f>
        <v/>
      </c>
      <c r="AU9" s="26" t="str">
        <f>Calculations!O34</f>
        <v/>
      </c>
      <c r="AV9" s="26" t="str">
        <f>Calculations!O58</f>
        <v/>
      </c>
      <c r="AW9" s="27" t="str">
        <f>Calculations!O82</f>
        <v/>
      </c>
    </row>
    <row r="10" spans="1:57" s="17" customFormat="1" ht="14.1" customHeight="1" x14ac:dyDescent="0.25">
      <c r="A10" s="20" t="str">
        <f>'Gene Table'!D10</f>
        <v>CDKN2A</v>
      </c>
      <c r="B10" s="25">
        <f>Calculations!D11</f>
        <v>22.477900999999999</v>
      </c>
      <c r="C10" s="26">
        <f>Calculations!D35</f>
        <v>40</v>
      </c>
      <c r="D10" s="26">
        <f>Calculations!D59</f>
        <v>22.516272000000001</v>
      </c>
      <c r="E10" s="27">
        <f>Calculations!D83</f>
        <v>33.612316</v>
      </c>
      <c r="F10" s="25">
        <f>Calculations!E11</f>
        <v>22.505054000000001</v>
      </c>
      <c r="G10" s="26">
        <f>Calculations!E35</f>
        <v>24.776039999999998</v>
      </c>
      <c r="H10" s="26">
        <f>Calculations!E59</f>
        <v>22.973033999999998</v>
      </c>
      <c r="I10" s="27">
        <f>Calculations!E83</f>
        <v>30.778767000000002</v>
      </c>
      <c r="J10" s="25">
        <f>Calculations!F11</f>
        <v>22.523678</v>
      </c>
      <c r="K10" s="26">
        <f>Calculations!F35</f>
        <v>22.988993000000001</v>
      </c>
      <c r="L10" s="26">
        <f>Calculations!F59</f>
        <v>24.486542</v>
      </c>
      <c r="M10" s="27">
        <f>Calculations!F83</f>
        <v>29.194136</v>
      </c>
      <c r="N10" s="25">
        <f>Calculations!G11</f>
        <v>22.657084999999999</v>
      </c>
      <c r="O10" s="26">
        <f>Calculations!G35</f>
        <v>22.652428</v>
      </c>
      <c r="P10" s="26">
        <f>Calculations!G59</f>
        <v>28.086113000000001</v>
      </c>
      <c r="Q10" s="27">
        <f>Calculations!G83</f>
        <v>28.885836000000001</v>
      </c>
      <c r="R10" s="25" t="str">
        <f>Calculations!H11</f>
        <v/>
      </c>
      <c r="S10" s="26" t="str">
        <f>Calculations!H35</f>
        <v/>
      </c>
      <c r="T10" s="26" t="str">
        <f>Calculations!H59</f>
        <v/>
      </c>
      <c r="U10" s="27" t="str">
        <f>Calculations!H83</f>
        <v/>
      </c>
      <c r="V10" s="25" t="str">
        <f>Calculations!I11</f>
        <v/>
      </c>
      <c r="W10" s="26" t="str">
        <f>Calculations!I35</f>
        <v/>
      </c>
      <c r="X10" s="26" t="str">
        <f>Calculations!I59</f>
        <v/>
      </c>
      <c r="Y10" s="27" t="str">
        <f>Calculations!I83</f>
        <v/>
      </c>
      <c r="Z10" s="25" t="str">
        <f>Calculations!J11</f>
        <v/>
      </c>
      <c r="AA10" s="26" t="str">
        <f>Calculations!J35</f>
        <v/>
      </c>
      <c r="AB10" s="26" t="str">
        <f>Calculations!J59</f>
        <v/>
      </c>
      <c r="AC10" s="27" t="str">
        <f>Calculations!J83</f>
        <v/>
      </c>
      <c r="AD10" s="25" t="str">
        <f>Calculations!K11</f>
        <v/>
      </c>
      <c r="AE10" s="26" t="str">
        <f>Calculations!K35</f>
        <v/>
      </c>
      <c r="AF10" s="26" t="str">
        <f>Calculations!K59</f>
        <v/>
      </c>
      <c r="AG10" s="27" t="str">
        <f>Calculations!K83</f>
        <v/>
      </c>
      <c r="AH10" s="25" t="str">
        <f>Calculations!L11</f>
        <v/>
      </c>
      <c r="AI10" s="26" t="str">
        <f>Calculations!L35</f>
        <v/>
      </c>
      <c r="AJ10" s="26" t="str">
        <f>Calculations!L59</f>
        <v/>
      </c>
      <c r="AK10" s="27" t="str">
        <f>Calculations!L83</f>
        <v/>
      </c>
      <c r="AL10" s="25" t="str">
        <f>Calculations!M11</f>
        <v/>
      </c>
      <c r="AM10" s="26" t="str">
        <f>Calculations!M35</f>
        <v/>
      </c>
      <c r="AN10" s="26" t="str">
        <f>Calculations!M59</f>
        <v/>
      </c>
      <c r="AO10" s="27" t="str">
        <f>Calculations!M83</f>
        <v/>
      </c>
      <c r="AP10" s="25" t="str">
        <f>Calculations!N11</f>
        <v/>
      </c>
      <c r="AQ10" s="26" t="str">
        <f>Calculations!N35</f>
        <v/>
      </c>
      <c r="AR10" s="26" t="str">
        <f>Calculations!N59</f>
        <v/>
      </c>
      <c r="AS10" s="27" t="str">
        <f>Calculations!N83</f>
        <v/>
      </c>
      <c r="AT10" s="25" t="str">
        <f>Calculations!O11</f>
        <v/>
      </c>
      <c r="AU10" s="26" t="str">
        <f>Calculations!O35</f>
        <v/>
      </c>
      <c r="AV10" s="26" t="str">
        <f>Calculations!O59</f>
        <v/>
      </c>
      <c r="AW10" s="27" t="str">
        <f>Calculations!O83</f>
        <v/>
      </c>
    </row>
    <row r="11" spans="1:57" s="17" customFormat="1" ht="14.1" customHeight="1" x14ac:dyDescent="0.25">
      <c r="A11" s="20" t="str">
        <f>'Gene Table'!D11</f>
        <v>ESR1</v>
      </c>
      <c r="B11" s="25">
        <f>Calculations!D12</f>
        <v>23.106770000000001</v>
      </c>
      <c r="C11" s="26">
        <f>Calculations!D36</f>
        <v>40</v>
      </c>
      <c r="D11" s="26">
        <f>Calculations!D60</f>
        <v>23.338989999999999</v>
      </c>
      <c r="E11" s="27">
        <f>Calculations!D84</f>
        <v>34.846119999999999</v>
      </c>
      <c r="F11" s="25">
        <f>Calculations!E12</f>
        <v>23.062232999999999</v>
      </c>
      <c r="G11" s="26">
        <f>Calculations!E36</f>
        <v>25.716082</v>
      </c>
      <c r="H11" s="26">
        <f>Calculations!E60</f>
        <v>23.812177999999999</v>
      </c>
      <c r="I11" s="27">
        <f>Calculations!E84</f>
        <v>32.941746000000002</v>
      </c>
      <c r="J11" s="25">
        <f>Calculations!F12</f>
        <v>23.316824</v>
      </c>
      <c r="K11" s="26">
        <f>Calculations!F36</f>
        <v>24.227143999999999</v>
      </c>
      <c r="L11" s="26">
        <f>Calculations!F60</f>
        <v>25.670100999999999</v>
      </c>
      <c r="M11" s="27">
        <f>Calculations!F84</f>
        <v>31.379517</v>
      </c>
      <c r="N11" s="25">
        <f>Calculations!G12</f>
        <v>23.100733000000002</v>
      </c>
      <c r="O11" s="26">
        <f>Calculations!G36</f>
        <v>23.418419</v>
      </c>
      <c r="P11" s="26">
        <f>Calculations!G60</f>
        <v>29.386323999999998</v>
      </c>
      <c r="Q11" s="27">
        <f>Calculations!G84</f>
        <v>31.834144999999999</v>
      </c>
      <c r="R11" s="25" t="str">
        <f>Calculations!H12</f>
        <v/>
      </c>
      <c r="S11" s="26" t="str">
        <f>Calculations!H36</f>
        <v/>
      </c>
      <c r="T11" s="26" t="str">
        <f>Calculations!H60</f>
        <v/>
      </c>
      <c r="U11" s="27" t="str">
        <f>Calculations!H84</f>
        <v/>
      </c>
      <c r="V11" s="25" t="str">
        <f>Calculations!I12</f>
        <v/>
      </c>
      <c r="W11" s="26" t="str">
        <f>Calculations!I36</f>
        <v/>
      </c>
      <c r="X11" s="26" t="str">
        <f>Calculations!I60</f>
        <v/>
      </c>
      <c r="Y11" s="27" t="str">
        <f>Calculations!I84</f>
        <v/>
      </c>
      <c r="Z11" s="25" t="str">
        <f>Calculations!J12</f>
        <v/>
      </c>
      <c r="AA11" s="26" t="str">
        <f>Calculations!J36</f>
        <v/>
      </c>
      <c r="AB11" s="26" t="str">
        <f>Calculations!J60</f>
        <v/>
      </c>
      <c r="AC11" s="27" t="str">
        <f>Calculations!J84</f>
        <v/>
      </c>
      <c r="AD11" s="25" t="str">
        <f>Calculations!K12</f>
        <v/>
      </c>
      <c r="AE11" s="26" t="str">
        <f>Calculations!K36</f>
        <v/>
      </c>
      <c r="AF11" s="26" t="str">
        <f>Calculations!K60</f>
        <v/>
      </c>
      <c r="AG11" s="27" t="str">
        <f>Calculations!K84</f>
        <v/>
      </c>
      <c r="AH11" s="25" t="str">
        <f>Calculations!L12</f>
        <v/>
      </c>
      <c r="AI11" s="26" t="str">
        <f>Calculations!L36</f>
        <v/>
      </c>
      <c r="AJ11" s="26" t="str">
        <f>Calculations!L60</f>
        <v/>
      </c>
      <c r="AK11" s="27" t="str">
        <f>Calculations!L84</f>
        <v/>
      </c>
      <c r="AL11" s="25" t="str">
        <f>Calculations!M12</f>
        <v/>
      </c>
      <c r="AM11" s="26" t="str">
        <f>Calculations!M36</f>
        <v/>
      </c>
      <c r="AN11" s="26" t="str">
        <f>Calculations!M60</f>
        <v/>
      </c>
      <c r="AO11" s="27" t="str">
        <f>Calculations!M84</f>
        <v/>
      </c>
      <c r="AP11" s="25" t="str">
        <f>Calculations!N12</f>
        <v/>
      </c>
      <c r="AQ11" s="26" t="str">
        <f>Calculations!N36</f>
        <v/>
      </c>
      <c r="AR11" s="26" t="str">
        <f>Calculations!N60</f>
        <v/>
      </c>
      <c r="AS11" s="27" t="str">
        <f>Calculations!N84</f>
        <v/>
      </c>
      <c r="AT11" s="25" t="str">
        <f>Calculations!O12</f>
        <v/>
      </c>
      <c r="AU11" s="26" t="str">
        <f>Calculations!O36</f>
        <v/>
      </c>
      <c r="AV11" s="26" t="str">
        <f>Calculations!O60</f>
        <v/>
      </c>
      <c r="AW11" s="27" t="str">
        <f>Calculations!O84</f>
        <v/>
      </c>
    </row>
    <row r="12" spans="1:57" s="17" customFormat="1" ht="14.1" customHeight="1" x14ac:dyDescent="0.25">
      <c r="A12" s="20" t="str">
        <f>'Gene Table'!D12</f>
        <v>GSTP1</v>
      </c>
      <c r="B12" s="25">
        <f>Calculations!D13</f>
        <v>22.112819999999999</v>
      </c>
      <c r="C12" s="26">
        <f>Calculations!D37</f>
        <v>40</v>
      </c>
      <c r="D12" s="26">
        <f>Calculations!D61</f>
        <v>22.184947999999999</v>
      </c>
      <c r="E12" s="27">
        <f>Calculations!D85</f>
        <v>40</v>
      </c>
      <c r="F12" s="25">
        <f>Calculations!E13</f>
        <v>22.316137000000001</v>
      </c>
      <c r="G12" s="26">
        <f>Calculations!E37</f>
        <v>24.525677000000002</v>
      </c>
      <c r="H12" s="26">
        <f>Calculations!E61</f>
        <v>22.809912000000001</v>
      </c>
      <c r="I12" s="27">
        <f>Calculations!E85</f>
        <v>30.207653000000001</v>
      </c>
      <c r="J12" s="25">
        <f>Calculations!F13</f>
        <v>22.350538</v>
      </c>
      <c r="K12" s="26">
        <f>Calculations!F37</f>
        <v>22.724377</v>
      </c>
      <c r="L12" s="26">
        <f>Calculations!F61</f>
        <v>24.442056999999998</v>
      </c>
      <c r="M12" s="27">
        <f>Calculations!F85</f>
        <v>29.066862</v>
      </c>
      <c r="N12" s="25">
        <f>Calculations!G13</f>
        <v>22.265968000000001</v>
      </c>
      <c r="O12" s="26">
        <f>Calculations!G37</f>
        <v>22.277746</v>
      </c>
      <c r="P12" s="26">
        <f>Calculations!G61</f>
        <v>27.115017000000002</v>
      </c>
      <c r="Q12" s="27">
        <f>Calculations!G85</f>
        <v>28.553932</v>
      </c>
      <c r="R12" s="25" t="str">
        <f>Calculations!H13</f>
        <v/>
      </c>
      <c r="S12" s="26" t="str">
        <f>Calculations!H37</f>
        <v/>
      </c>
      <c r="T12" s="26" t="str">
        <f>Calculations!H61</f>
        <v/>
      </c>
      <c r="U12" s="27" t="str">
        <f>Calculations!H85</f>
        <v/>
      </c>
      <c r="V12" s="25" t="str">
        <f>Calculations!I13</f>
        <v/>
      </c>
      <c r="W12" s="26" t="str">
        <f>Calculations!I37</f>
        <v/>
      </c>
      <c r="X12" s="26" t="str">
        <f>Calculations!I61</f>
        <v/>
      </c>
      <c r="Y12" s="27" t="str">
        <f>Calculations!I85</f>
        <v/>
      </c>
      <c r="Z12" s="25" t="str">
        <f>Calculations!J13</f>
        <v/>
      </c>
      <c r="AA12" s="26" t="str">
        <f>Calculations!J37</f>
        <v/>
      </c>
      <c r="AB12" s="26" t="str">
        <f>Calculations!J61</f>
        <v/>
      </c>
      <c r="AC12" s="27" t="str">
        <f>Calculations!J85</f>
        <v/>
      </c>
      <c r="AD12" s="25" t="str">
        <f>Calculations!K13</f>
        <v/>
      </c>
      <c r="AE12" s="26" t="str">
        <f>Calculations!K37</f>
        <v/>
      </c>
      <c r="AF12" s="26" t="str">
        <f>Calculations!K61</f>
        <v/>
      </c>
      <c r="AG12" s="27" t="str">
        <f>Calculations!K85</f>
        <v/>
      </c>
      <c r="AH12" s="25" t="str">
        <f>Calculations!L13</f>
        <v/>
      </c>
      <c r="AI12" s="26" t="str">
        <f>Calculations!L37</f>
        <v/>
      </c>
      <c r="AJ12" s="26" t="str">
        <f>Calculations!L61</f>
        <v/>
      </c>
      <c r="AK12" s="27" t="str">
        <f>Calculations!L85</f>
        <v/>
      </c>
      <c r="AL12" s="25" t="str">
        <f>Calculations!M13</f>
        <v/>
      </c>
      <c r="AM12" s="26" t="str">
        <f>Calculations!M37</f>
        <v/>
      </c>
      <c r="AN12" s="26" t="str">
        <f>Calculations!M61</f>
        <v/>
      </c>
      <c r="AO12" s="27" t="str">
        <f>Calculations!M85</f>
        <v/>
      </c>
      <c r="AP12" s="25" t="str">
        <f>Calculations!N13</f>
        <v/>
      </c>
      <c r="AQ12" s="26" t="str">
        <f>Calculations!N37</f>
        <v/>
      </c>
      <c r="AR12" s="26" t="str">
        <f>Calculations!N61</f>
        <v/>
      </c>
      <c r="AS12" s="27" t="str">
        <f>Calculations!N85</f>
        <v/>
      </c>
      <c r="AT12" s="25" t="str">
        <f>Calculations!O13</f>
        <v/>
      </c>
      <c r="AU12" s="26" t="str">
        <f>Calculations!O37</f>
        <v/>
      </c>
      <c r="AV12" s="26" t="str">
        <f>Calculations!O61</f>
        <v/>
      </c>
      <c r="AW12" s="27" t="str">
        <f>Calculations!O85</f>
        <v/>
      </c>
    </row>
    <row r="13" spans="1:57" s="17" customFormat="1" ht="14.1" customHeight="1" x14ac:dyDescent="0.25">
      <c r="A13" s="20" t="str">
        <f>'Gene Table'!D13</f>
        <v>HIC1</v>
      </c>
      <c r="B13" s="25">
        <f>Calculations!D14</f>
        <v>25.284023000000001</v>
      </c>
      <c r="C13" s="26">
        <f>Calculations!D38</f>
        <v>31.353900000000003</v>
      </c>
      <c r="D13" s="26">
        <f>Calculations!D62</f>
        <v>25.407548999999999</v>
      </c>
      <c r="E13" s="27">
        <f>Calculations!D86</f>
        <v>34.572290000000002</v>
      </c>
      <c r="F13" s="25">
        <f>Calculations!E14</f>
        <v>25.481684000000001</v>
      </c>
      <c r="G13" s="26">
        <f>Calculations!E38</f>
        <v>29.023140000000001</v>
      </c>
      <c r="H13" s="26">
        <f>Calculations!E62</f>
        <v>25.883496999999998</v>
      </c>
      <c r="I13" s="27">
        <f>Calculations!E86</f>
        <v>33.010530000000003</v>
      </c>
      <c r="J13" s="25">
        <f>Calculations!F14</f>
        <v>26.718578000000001</v>
      </c>
      <c r="K13" s="26">
        <f>Calculations!F38</f>
        <v>27.595171000000001</v>
      </c>
      <c r="L13" s="26">
        <f>Calculations!F62</f>
        <v>27.316179999999999</v>
      </c>
      <c r="M13" s="27">
        <f>Calculations!F86</f>
        <v>31.281610000000001</v>
      </c>
      <c r="N13" s="25">
        <f>Calculations!G14</f>
        <v>26.3</v>
      </c>
      <c r="O13" s="26">
        <f>Calculations!G38</f>
        <v>26.8</v>
      </c>
      <c r="P13" s="26">
        <f>Calculations!G62</f>
        <v>30.737279999999998</v>
      </c>
      <c r="Q13" s="27">
        <f>Calculations!G86</f>
        <v>31.627980000000001</v>
      </c>
      <c r="R13" s="25" t="str">
        <f>Calculations!H14</f>
        <v/>
      </c>
      <c r="S13" s="26" t="str">
        <f>Calculations!H38</f>
        <v/>
      </c>
      <c r="T13" s="26" t="str">
        <f>Calculations!H62</f>
        <v/>
      </c>
      <c r="U13" s="27" t="str">
        <f>Calculations!H86</f>
        <v/>
      </c>
      <c r="V13" s="25" t="str">
        <f>Calculations!I14</f>
        <v/>
      </c>
      <c r="W13" s="26" t="str">
        <f>Calculations!I38</f>
        <v/>
      </c>
      <c r="X13" s="26" t="str">
        <f>Calculations!I62</f>
        <v/>
      </c>
      <c r="Y13" s="27" t="str">
        <f>Calculations!I86</f>
        <v/>
      </c>
      <c r="Z13" s="25" t="str">
        <f>Calculations!J14</f>
        <v/>
      </c>
      <c r="AA13" s="26" t="str">
        <f>Calculations!J38</f>
        <v/>
      </c>
      <c r="AB13" s="26" t="str">
        <f>Calculations!J62</f>
        <v/>
      </c>
      <c r="AC13" s="27" t="str">
        <f>Calculations!J86</f>
        <v/>
      </c>
      <c r="AD13" s="25" t="str">
        <f>Calculations!K14</f>
        <v/>
      </c>
      <c r="AE13" s="26" t="str">
        <f>Calculations!K38</f>
        <v/>
      </c>
      <c r="AF13" s="26" t="str">
        <f>Calculations!K62</f>
        <v/>
      </c>
      <c r="AG13" s="27" t="str">
        <f>Calculations!K86</f>
        <v/>
      </c>
      <c r="AH13" s="25" t="str">
        <f>Calculations!L14</f>
        <v/>
      </c>
      <c r="AI13" s="26" t="str">
        <f>Calculations!L38</f>
        <v/>
      </c>
      <c r="AJ13" s="26" t="str">
        <f>Calculations!L62</f>
        <v/>
      </c>
      <c r="AK13" s="27" t="str">
        <f>Calculations!L86</f>
        <v/>
      </c>
      <c r="AL13" s="25" t="str">
        <f>Calculations!M14</f>
        <v/>
      </c>
      <c r="AM13" s="26" t="str">
        <f>Calculations!M38</f>
        <v/>
      </c>
      <c r="AN13" s="26" t="str">
        <f>Calculations!M62</f>
        <v/>
      </c>
      <c r="AO13" s="27" t="str">
        <f>Calculations!M86</f>
        <v/>
      </c>
      <c r="AP13" s="25" t="str">
        <f>Calculations!N14</f>
        <v/>
      </c>
      <c r="AQ13" s="26" t="str">
        <f>Calculations!N38</f>
        <v/>
      </c>
      <c r="AR13" s="26" t="str">
        <f>Calculations!N62</f>
        <v/>
      </c>
      <c r="AS13" s="27" t="str">
        <f>Calculations!N86</f>
        <v/>
      </c>
      <c r="AT13" s="25" t="str">
        <f>Calculations!O14</f>
        <v/>
      </c>
      <c r="AU13" s="26" t="str">
        <f>Calculations!O38</f>
        <v/>
      </c>
      <c r="AV13" s="26" t="str">
        <f>Calculations!O62</f>
        <v/>
      </c>
      <c r="AW13" s="27" t="str">
        <f>Calculations!O86</f>
        <v/>
      </c>
    </row>
    <row r="14" spans="1:57" s="17" customFormat="1" ht="14.1" customHeight="1" x14ac:dyDescent="0.25">
      <c r="A14" s="20" t="str">
        <f>'Gene Table'!D14</f>
        <v>MGMT</v>
      </c>
      <c r="B14" s="25">
        <f>Calculations!D15</f>
        <v>24.540174</v>
      </c>
      <c r="C14" s="26">
        <f>Calculations!D39</f>
        <v>35.850619999999999</v>
      </c>
      <c r="D14" s="26">
        <f>Calculations!D63</f>
        <v>24.512926</v>
      </c>
      <c r="E14" s="27">
        <f>Calculations!D87</f>
        <v>37.576529999999998</v>
      </c>
      <c r="F14" s="25">
        <f>Calculations!E15</f>
        <v>24.574809999999999</v>
      </c>
      <c r="G14" s="26">
        <f>Calculations!E39</f>
        <v>27.358934000000001</v>
      </c>
      <c r="H14" s="26">
        <f>Calculations!E63</f>
        <v>25.152971000000001</v>
      </c>
      <c r="I14" s="27">
        <f>Calculations!E87</f>
        <v>31.679609999999997</v>
      </c>
      <c r="J14" s="25">
        <f>Calculations!F15</f>
        <v>24.898098000000001</v>
      </c>
      <c r="K14" s="26">
        <f>Calculations!F39</f>
        <v>25.496003999999999</v>
      </c>
      <c r="L14" s="26">
        <f>Calculations!F63</f>
        <v>26.766403</v>
      </c>
      <c r="M14" s="27">
        <f>Calculations!F87</f>
        <v>31.031579999999998</v>
      </c>
      <c r="N14" s="25">
        <f>Calculations!G15</f>
        <v>25.030224</v>
      </c>
      <c r="O14" s="26">
        <f>Calculations!G39</f>
        <v>25.224875999999998</v>
      </c>
      <c r="P14" s="26">
        <f>Calculations!G63</f>
        <v>30.411704999999998</v>
      </c>
      <c r="Q14" s="27">
        <f>Calculations!G87</f>
        <v>31.475037</v>
      </c>
      <c r="R14" s="25" t="str">
        <f>Calculations!H15</f>
        <v/>
      </c>
      <c r="S14" s="26" t="str">
        <f>Calculations!H39</f>
        <v/>
      </c>
      <c r="T14" s="26" t="str">
        <f>Calculations!H63</f>
        <v/>
      </c>
      <c r="U14" s="27" t="str">
        <f>Calculations!H87</f>
        <v/>
      </c>
      <c r="V14" s="25" t="str">
        <f>Calculations!I15</f>
        <v/>
      </c>
      <c r="W14" s="26" t="str">
        <f>Calculations!I39</f>
        <v/>
      </c>
      <c r="X14" s="26" t="str">
        <f>Calculations!I63</f>
        <v/>
      </c>
      <c r="Y14" s="27" t="str">
        <f>Calculations!I87</f>
        <v/>
      </c>
      <c r="Z14" s="25" t="str">
        <f>Calculations!J15</f>
        <v/>
      </c>
      <c r="AA14" s="26" t="str">
        <f>Calculations!J39</f>
        <v/>
      </c>
      <c r="AB14" s="26" t="str">
        <f>Calculations!J63</f>
        <v/>
      </c>
      <c r="AC14" s="27" t="str">
        <f>Calculations!J87</f>
        <v/>
      </c>
      <c r="AD14" s="25" t="str">
        <f>Calculations!K15</f>
        <v/>
      </c>
      <c r="AE14" s="26" t="str">
        <f>Calculations!K39</f>
        <v/>
      </c>
      <c r="AF14" s="26" t="str">
        <f>Calculations!K63</f>
        <v/>
      </c>
      <c r="AG14" s="27" t="str">
        <f>Calculations!K87</f>
        <v/>
      </c>
      <c r="AH14" s="25" t="str">
        <f>Calculations!L15</f>
        <v/>
      </c>
      <c r="AI14" s="26" t="str">
        <f>Calculations!L39</f>
        <v/>
      </c>
      <c r="AJ14" s="26" t="str">
        <f>Calculations!L63</f>
        <v/>
      </c>
      <c r="AK14" s="27" t="str">
        <f>Calculations!L87</f>
        <v/>
      </c>
      <c r="AL14" s="25" t="str">
        <f>Calculations!M15</f>
        <v/>
      </c>
      <c r="AM14" s="26" t="str">
        <f>Calculations!M39</f>
        <v/>
      </c>
      <c r="AN14" s="26" t="str">
        <f>Calculations!M63</f>
        <v/>
      </c>
      <c r="AO14" s="27" t="str">
        <f>Calculations!M87</f>
        <v/>
      </c>
      <c r="AP14" s="25" t="str">
        <f>Calculations!N15</f>
        <v/>
      </c>
      <c r="AQ14" s="26" t="str">
        <f>Calculations!N39</f>
        <v/>
      </c>
      <c r="AR14" s="26" t="str">
        <f>Calculations!N63</f>
        <v/>
      </c>
      <c r="AS14" s="27" t="str">
        <f>Calculations!N87</f>
        <v/>
      </c>
      <c r="AT14" s="25" t="str">
        <f>Calculations!O15</f>
        <v/>
      </c>
      <c r="AU14" s="26" t="str">
        <f>Calculations!O39</f>
        <v/>
      </c>
      <c r="AV14" s="26" t="str">
        <f>Calculations!O63</f>
        <v/>
      </c>
      <c r="AW14" s="27" t="str">
        <f>Calculations!O87</f>
        <v/>
      </c>
    </row>
    <row r="15" spans="1:57" s="17" customFormat="1" ht="14.1" customHeight="1" x14ac:dyDescent="0.25">
      <c r="A15" s="20" t="str">
        <f>'Gene Table'!D15</f>
        <v>PRDM2</v>
      </c>
      <c r="B15" s="25">
        <f>Calculations!D16</f>
        <v>21.645319000000001</v>
      </c>
      <c r="C15" s="26">
        <f>Calculations!D40</f>
        <v>40</v>
      </c>
      <c r="D15" s="26">
        <f>Calculations!D64</f>
        <v>21.687301999999999</v>
      </c>
      <c r="E15" s="27">
        <f>Calculations!D88</f>
        <v>33.755695000000003</v>
      </c>
      <c r="F15" s="25">
        <f>Calculations!E16</f>
        <v>21.573124</v>
      </c>
      <c r="G15" s="26">
        <f>Calculations!E40</f>
        <v>24.252814999999998</v>
      </c>
      <c r="H15" s="26">
        <f>Calculations!E64</f>
        <v>22.084911000000002</v>
      </c>
      <c r="I15" s="27">
        <f>Calculations!E88</f>
        <v>40</v>
      </c>
      <c r="J15" s="25">
        <f>Calculations!F16</f>
        <v>21.511555000000001</v>
      </c>
      <c r="K15" s="26">
        <f>Calculations!F40</f>
        <v>22.250532</v>
      </c>
      <c r="L15" s="26">
        <f>Calculations!F64</f>
        <v>23.819379999999999</v>
      </c>
      <c r="M15" s="27">
        <f>Calculations!F88</f>
        <v>28.881073000000001</v>
      </c>
      <c r="N15" s="25">
        <f>Calculations!G16</f>
        <v>21.512636000000001</v>
      </c>
      <c r="O15" s="26">
        <f>Calculations!G40</f>
        <v>21.788022999999999</v>
      </c>
      <c r="P15" s="26">
        <f>Calculations!G64</f>
        <v>29.782233999999999</v>
      </c>
      <c r="Q15" s="27">
        <f>Calculations!G88</f>
        <v>29.635819999999999</v>
      </c>
      <c r="R15" s="25" t="str">
        <f>Calculations!H16</f>
        <v/>
      </c>
      <c r="S15" s="26" t="str">
        <f>Calculations!H40</f>
        <v/>
      </c>
      <c r="T15" s="26" t="str">
        <f>Calculations!H64</f>
        <v/>
      </c>
      <c r="U15" s="27" t="str">
        <f>Calculations!H88</f>
        <v/>
      </c>
      <c r="V15" s="25" t="str">
        <f>Calculations!I16</f>
        <v/>
      </c>
      <c r="W15" s="26" t="str">
        <f>Calculations!I40</f>
        <v/>
      </c>
      <c r="X15" s="26" t="str">
        <f>Calculations!I64</f>
        <v/>
      </c>
      <c r="Y15" s="27" t="str">
        <f>Calculations!I88</f>
        <v/>
      </c>
      <c r="Z15" s="25" t="str">
        <f>Calculations!J16</f>
        <v/>
      </c>
      <c r="AA15" s="26" t="str">
        <f>Calculations!J40</f>
        <v/>
      </c>
      <c r="AB15" s="26" t="str">
        <f>Calculations!J64</f>
        <v/>
      </c>
      <c r="AC15" s="27" t="str">
        <f>Calculations!J88</f>
        <v/>
      </c>
      <c r="AD15" s="25" t="str">
        <f>Calculations!K16</f>
        <v/>
      </c>
      <c r="AE15" s="26" t="str">
        <f>Calculations!K40</f>
        <v/>
      </c>
      <c r="AF15" s="26" t="str">
        <f>Calculations!K64</f>
        <v/>
      </c>
      <c r="AG15" s="27" t="str">
        <f>Calculations!K88</f>
        <v/>
      </c>
      <c r="AH15" s="25" t="str">
        <f>Calculations!L16</f>
        <v/>
      </c>
      <c r="AI15" s="26" t="str">
        <f>Calculations!L40</f>
        <v/>
      </c>
      <c r="AJ15" s="26" t="str">
        <f>Calculations!L64</f>
        <v/>
      </c>
      <c r="AK15" s="27" t="str">
        <f>Calculations!L88</f>
        <v/>
      </c>
      <c r="AL15" s="25" t="str">
        <f>Calculations!M16</f>
        <v/>
      </c>
      <c r="AM15" s="26" t="str">
        <f>Calculations!M40</f>
        <v/>
      </c>
      <c r="AN15" s="26" t="str">
        <f>Calculations!M64</f>
        <v/>
      </c>
      <c r="AO15" s="27" t="str">
        <f>Calculations!M88</f>
        <v/>
      </c>
      <c r="AP15" s="25" t="str">
        <f>Calculations!N16</f>
        <v/>
      </c>
      <c r="AQ15" s="26" t="str">
        <f>Calculations!N40</f>
        <v/>
      </c>
      <c r="AR15" s="26" t="str">
        <f>Calculations!N64</f>
        <v/>
      </c>
      <c r="AS15" s="27" t="str">
        <f>Calculations!N88</f>
        <v/>
      </c>
      <c r="AT15" s="25" t="str">
        <f>Calculations!O16</f>
        <v/>
      </c>
      <c r="AU15" s="26" t="str">
        <f>Calculations!O40</f>
        <v/>
      </c>
      <c r="AV15" s="26" t="str">
        <f>Calculations!O64</f>
        <v/>
      </c>
      <c r="AW15" s="27" t="str">
        <f>Calculations!O88</f>
        <v/>
      </c>
    </row>
    <row r="16" spans="1:57" s="17" customFormat="1" ht="14.1" customHeight="1" x14ac:dyDescent="0.25">
      <c r="A16" s="20" t="str">
        <f>'Gene Table'!D16</f>
        <v>PTEN</v>
      </c>
      <c r="B16" s="25">
        <f>Calculations!D17</f>
        <v>22.765802000000001</v>
      </c>
      <c r="C16" s="26">
        <f>Calculations!D41</f>
        <v>29.260866</v>
      </c>
      <c r="D16" s="26">
        <f>Calculations!D65</f>
        <v>27.370539000000001</v>
      </c>
      <c r="E16" s="27">
        <f>Calculations!D89</f>
        <v>40</v>
      </c>
      <c r="F16" s="25">
        <f>Calculations!E17</f>
        <v>22.712845000000002</v>
      </c>
      <c r="G16" s="26">
        <f>Calculations!E41</f>
        <v>25.110868</v>
      </c>
      <c r="H16" s="26">
        <f>Calculations!E65</f>
        <v>26.119198000000001</v>
      </c>
      <c r="I16" s="27">
        <f>Calculations!E89</f>
        <v>30.642113000000002</v>
      </c>
      <c r="J16" s="25">
        <f>Calculations!F17</f>
        <v>22.663143000000002</v>
      </c>
      <c r="K16" s="26">
        <f>Calculations!F41</f>
        <v>23.245998</v>
      </c>
      <c r="L16" s="26">
        <f>Calculations!F65</f>
        <v>27.254249999999999</v>
      </c>
      <c r="M16" s="27">
        <f>Calculations!F89</f>
        <v>31.452987999999998</v>
      </c>
      <c r="N16" s="25">
        <f>Calculations!G17</f>
        <v>22.730642</v>
      </c>
      <c r="O16" s="26">
        <f>Calculations!G41</f>
        <v>22.742304000000001</v>
      </c>
      <c r="P16" s="26">
        <f>Calculations!G65</f>
        <v>28.73883</v>
      </c>
      <c r="Q16" s="27">
        <f>Calculations!G89</f>
        <v>29.846074999999999</v>
      </c>
      <c r="R16" s="25" t="str">
        <f>Calculations!H17</f>
        <v/>
      </c>
      <c r="S16" s="26" t="str">
        <f>Calculations!H41</f>
        <v/>
      </c>
      <c r="T16" s="26" t="str">
        <f>Calculations!H65</f>
        <v/>
      </c>
      <c r="U16" s="27" t="str">
        <f>Calculations!H89</f>
        <v/>
      </c>
      <c r="V16" s="25" t="str">
        <f>Calculations!I17</f>
        <v/>
      </c>
      <c r="W16" s="26" t="str">
        <f>Calculations!I41</f>
        <v/>
      </c>
      <c r="X16" s="26" t="str">
        <f>Calculations!I65</f>
        <v/>
      </c>
      <c r="Y16" s="27" t="str">
        <f>Calculations!I89</f>
        <v/>
      </c>
      <c r="Z16" s="25" t="str">
        <f>Calculations!J17</f>
        <v/>
      </c>
      <c r="AA16" s="26" t="str">
        <f>Calculations!J41</f>
        <v/>
      </c>
      <c r="AB16" s="26" t="str">
        <f>Calculations!J65</f>
        <v/>
      </c>
      <c r="AC16" s="27" t="str">
        <f>Calculations!J89</f>
        <v/>
      </c>
      <c r="AD16" s="25" t="str">
        <f>Calculations!K17</f>
        <v/>
      </c>
      <c r="AE16" s="26" t="str">
        <f>Calculations!K41</f>
        <v/>
      </c>
      <c r="AF16" s="26" t="str">
        <f>Calculations!K65</f>
        <v/>
      </c>
      <c r="AG16" s="27" t="str">
        <f>Calculations!K89</f>
        <v/>
      </c>
      <c r="AH16" s="25" t="str">
        <f>Calculations!L17</f>
        <v/>
      </c>
      <c r="AI16" s="26" t="str">
        <f>Calculations!L41</f>
        <v/>
      </c>
      <c r="AJ16" s="26" t="str">
        <f>Calculations!L65</f>
        <v/>
      </c>
      <c r="AK16" s="27" t="str">
        <f>Calculations!L89</f>
        <v/>
      </c>
      <c r="AL16" s="25" t="str">
        <f>Calculations!M17</f>
        <v/>
      </c>
      <c r="AM16" s="26" t="str">
        <f>Calculations!M41</f>
        <v/>
      </c>
      <c r="AN16" s="26" t="str">
        <f>Calculations!M65</f>
        <v/>
      </c>
      <c r="AO16" s="27" t="str">
        <f>Calculations!M89</f>
        <v/>
      </c>
      <c r="AP16" s="25" t="str">
        <f>Calculations!N17</f>
        <v/>
      </c>
      <c r="AQ16" s="26" t="str">
        <f>Calculations!N41</f>
        <v/>
      </c>
      <c r="AR16" s="26" t="str">
        <f>Calculations!N65</f>
        <v/>
      </c>
      <c r="AS16" s="27" t="str">
        <f>Calculations!N89</f>
        <v/>
      </c>
      <c r="AT16" s="25" t="str">
        <f>Calculations!O17</f>
        <v/>
      </c>
      <c r="AU16" s="26" t="str">
        <f>Calculations!O41</f>
        <v/>
      </c>
      <c r="AV16" s="26" t="str">
        <f>Calculations!O65</f>
        <v/>
      </c>
      <c r="AW16" s="27" t="str">
        <f>Calculations!O89</f>
        <v/>
      </c>
    </row>
    <row r="17" spans="1:49" s="17" customFormat="1" ht="14.1" customHeight="1" x14ac:dyDescent="0.25">
      <c r="A17" s="20" t="str">
        <f>'Gene Table'!D17</f>
        <v>PTGS2</v>
      </c>
      <c r="B17" s="25">
        <f>Calculations!D18</f>
        <v>23.080210000000001</v>
      </c>
      <c r="C17" s="26">
        <f>Calculations!D42</f>
        <v>22.827943999999999</v>
      </c>
      <c r="D17" s="26">
        <f>Calculations!D66</f>
        <v>29.441772</v>
      </c>
      <c r="E17" s="27">
        <f>Calculations!D90</f>
        <v>29.996693</v>
      </c>
      <c r="F17" s="25">
        <f>Calculations!E18</f>
        <v>22.998204999999999</v>
      </c>
      <c r="G17" s="26">
        <f>Calculations!E42</f>
        <v>22.854299999999999</v>
      </c>
      <c r="H17" s="26">
        <f>Calculations!E66</f>
        <v>29.416433000000001</v>
      </c>
      <c r="I17" s="27">
        <f>Calculations!E90</f>
        <v>29.437892999999999</v>
      </c>
      <c r="J17" s="25">
        <f>Calculations!F18</f>
        <v>23.112185</v>
      </c>
      <c r="K17" s="26">
        <f>Calculations!F42</f>
        <v>23.048283000000001</v>
      </c>
      <c r="L17" s="26">
        <f>Calculations!F66</f>
        <v>28.339093999999999</v>
      </c>
      <c r="M17" s="27">
        <f>Calculations!F90</f>
        <v>29.152666</v>
      </c>
      <c r="N17" s="25">
        <f>Calculations!G18</f>
        <v>23.271235999999998</v>
      </c>
      <c r="O17" s="26">
        <f>Calculations!G42</f>
        <v>23.136430000000001</v>
      </c>
      <c r="P17" s="26">
        <f>Calculations!G66</f>
        <v>28.885818</v>
      </c>
      <c r="Q17" s="27">
        <f>Calculations!G90</f>
        <v>29.116858000000001</v>
      </c>
      <c r="R17" s="25" t="str">
        <f>Calculations!H18</f>
        <v/>
      </c>
      <c r="S17" s="26" t="str">
        <f>Calculations!H42</f>
        <v/>
      </c>
      <c r="T17" s="26" t="str">
        <f>Calculations!H66</f>
        <v/>
      </c>
      <c r="U17" s="27" t="str">
        <f>Calculations!H90</f>
        <v/>
      </c>
      <c r="V17" s="25" t="str">
        <f>Calculations!I18</f>
        <v/>
      </c>
      <c r="W17" s="26" t="str">
        <f>Calculations!I42</f>
        <v/>
      </c>
      <c r="X17" s="26" t="str">
        <f>Calculations!I66</f>
        <v/>
      </c>
      <c r="Y17" s="27" t="str">
        <f>Calculations!I90</f>
        <v/>
      </c>
      <c r="Z17" s="25" t="str">
        <f>Calculations!J18</f>
        <v/>
      </c>
      <c r="AA17" s="26" t="str">
        <f>Calculations!J42</f>
        <v/>
      </c>
      <c r="AB17" s="26" t="str">
        <f>Calculations!J66</f>
        <v/>
      </c>
      <c r="AC17" s="27" t="str">
        <f>Calculations!J90</f>
        <v/>
      </c>
      <c r="AD17" s="25" t="str">
        <f>Calculations!K18</f>
        <v/>
      </c>
      <c r="AE17" s="26" t="str">
        <f>Calculations!K42</f>
        <v/>
      </c>
      <c r="AF17" s="26" t="str">
        <f>Calculations!K66</f>
        <v/>
      </c>
      <c r="AG17" s="27" t="str">
        <f>Calculations!K90</f>
        <v/>
      </c>
      <c r="AH17" s="25" t="str">
        <f>Calculations!L18</f>
        <v/>
      </c>
      <c r="AI17" s="26" t="str">
        <f>Calculations!L42</f>
        <v/>
      </c>
      <c r="AJ17" s="26" t="str">
        <f>Calculations!L66</f>
        <v/>
      </c>
      <c r="AK17" s="27" t="str">
        <f>Calculations!L90</f>
        <v/>
      </c>
      <c r="AL17" s="25" t="str">
        <f>Calculations!M18</f>
        <v/>
      </c>
      <c r="AM17" s="26" t="str">
        <f>Calculations!M42</f>
        <v/>
      </c>
      <c r="AN17" s="26" t="str">
        <f>Calculations!M66</f>
        <v/>
      </c>
      <c r="AO17" s="27" t="str">
        <f>Calculations!M90</f>
        <v/>
      </c>
      <c r="AP17" s="25" t="str">
        <f>Calculations!N18</f>
        <v/>
      </c>
      <c r="AQ17" s="26" t="str">
        <f>Calculations!N42</f>
        <v/>
      </c>
      <c r="AR17" s="26" t="str">
        <f>Calculations!N66</f>
        <v/>
      </c>
      <c r="AS17" s="27" t="str">
        <f>Calculations!N90</f>
        <v/>
      </c>
      <c r="AT17" s="25" t="str">
        <f>Calculations!O18</f>
        <v/>
      </c>
      <c r="AU17" s="26" t="str">
        <f>Calculations!O42</f>
        <v/>
      </c>
      <c r="AV17" s="26" t="str">
        <f>Calculations!O66</f>
        <v/>
      </c>
      <c r="AW17" s="27" t="str">
        <f>Calculations!O90</f>
        <v/>
      </c>
    </row>
    <row r="18" spans="1:49" s="17" customFormat="1" ht="14.1" customHeight="1" x14ac:dyDescent="0.25">
      <c r="A18" s="20" t="str">
        <f>'Gene Table'!D18</f>
        <v>PYCARD</v>
      </c>
      <c r="B18" s="25">
        <f>Calculations!D19</f>
        <v>22.539065999999998</v>
      </c>
      <c r="C18" s="26">
        <f>Calculations!D43</f>
        <v>40</v>
      </c>
      <c r="D18" s="26">
        <f>Calculations!D67</f>
        <v>22.711565</v>
      </c>
      <c r="E18" s="27">
        <f>Calculations!D91</f>
        <v>40</v>
      </c>
      <c r="F18" s="25">
        <f>Calculations!E19</f>
        <v>22.6126</v>
      </c>
      <c r="G18" s="26">
        <f>Calculations!E43</f>
        <v>24.968191000000001</v>
      </c>
      <c r="H18" s="26">
        <f>Calculations!E67</f>
        <v>23.117014000000001</v>
      </c>
      <c r="I18" s="27">
        <f>Calculations!E91</f>
        <v>32.737349999999999</v>
      </c>
      <c r="J18" s="25">
        <f>Calculations!F19</f>
        <v>22.869457000000001</v>
      </c>
      <c r="K18" s="26">
        <f>Calculations!F43</f>
        <v>23.160689999999999</v>
      </c>
      <c r="L18" s="26">
        <f>Calculations!F67</f>
        <v>24.542546999999999</v>
      </c>
      <c r="M18" s="27">
        <f>Calculations!F91</f>
        <v>28.459534000000001</v>
      </c>
      <c r="N18" s="25">
        <f>Calculations!G19</f>
        <v>22.987938</v>
      </c>
      <c r="O18" s="26">
        <f>Calculations!G43</f>
        <v>22.903331999999999</v>
      </c>
      <c r="P18" s="26">
        <f>Calculations!G67</f>
        <v>27.509287</v>
      </c>
      <c r="Q18" s="27">
        <f>Calculations!G91</f>
        <v>28.305626</v>
      </c>
      <c r="R18" s="25" t="str">
        <f>Calculations!H19</f>
        <v/>
      </c>
      <c r="S18" s="26" t="str">
        <f>Calculations!H43</f>
        <v/>
      </c>
      <c r="T18" s="26" t="str">
        <f>Calculations!H67</f>
        <v/>
      </c>
      <c r="U18" s="27" t="str">
        <f>Calculations!H91</f>
        <v/>
      </c>
      <c r="V18" s="25" t="str">
        <f>Calculations!I19</f>
        <v/>
      </c>
      <c r="W18" s="26" t="str">
        <f>Calculations!I43</f>
        <v/>
      </c>
      <c r="X18" s="26" t="str">
        <f>Calculations!I67</f>
        <v/>
      </c>
      <c r="Y18" s="27" t="str">
        <f>Calculations!I91</f>
        <v/>
      </c>
      <c r="Z18" s="25" t="str">
        <f>Calculations!J19</f>
        <v/>
      </c>
      <c r="AA18" s="26" t="str">
        <f>Calculations!J43</f>
        <v/>
      </c>
      <c r="AB18" s="26" t="str">
        <f>Calculations!J67</f>
        <v/>
      </c>
      <c r="AC18" s="27" t="str">
        <f>Calculations!J91</f>
        <v/>
      </c>
      <c r="AD18" s="25" t="str">
        <f>Calculations!K19</f>
        <v/>
      </c>
      <c r="AE18" s="26" t="str">
        <f>Calculations!K43</f>
        <v/>
      </c>
      <c r="AF18" s="26" t="str">
        <f>Calculations!K67</f>
        <v/>
      </c>
      <c r="AG18" s="27" t="str">
        <f>Calculations!K91</f>
        <v/>
      </c>
      <c r="AH18" s="25" t="str">
        <f>Calculations!L19</f>
        <v/>
      </c>
      <c r="AI18" s="26" t="str">
        <f>Calculations!L43</f>
        <v/>
      </c>
      <c r="AJ18" s="26" t="str">
        <f>Calculations!L67</f>
        <v/>
      </c>
      <c r="AK18" s="27" t="str">
        <f>Calculations!L91</f>
        <v/>
      </c>
      <c r="AL18" s="25" t="str">
        <f>Calculations!M19</f>
        <v/>
      </c>
      <c r="AM18" s="26" t="str">
        <f>Calculations!M43</f>
        <v/>
      </c>
      <c r="AN18" s="26" t="str">
        <f>Calculations!M67</f>
        <v/>
      </c>
      <c r="AO18" s="27" t="str">
        <f>Calculations!M91</f>
        <v/>
      </c>
      <c r="AP18" s="25" t="str">
        <f>Calculations!N19</f>
        <v/>
      </c>
      <c r="AQ18" s="26" t="str">
        <f>Calculations!N43</f>
        <v/>
      </c>
      <c r="AR18" s="26" t="str">
        <f>Calculations!N67</f>
        <v/>
      </c>
      <c r="AS18" s="27" t="str">
        <f>Calculations!N91</f>
        <v/>
      </c>
      <c r="AT18" s="25" t="str">
        <f>Calculations!O19</f>
        <v/>
      </c>
      <c r="AU18" s="26" t="str">
        <f>Calculations!O43</f>
        <v/>
      </c>
      <c r="AV18" s="26" t="str">
        <f>Calculations!O67</f>
        <v/>
      </c>
      <c r="AW18" s="27" t="str">
        <f>Calculations!O91</f>
        <v/>
      </c>
    </row>
    <row r="19" spans="1:49" s="17" customFormat="1" ht="14.1" customHeight="1" x14ac:dyDescent="0.25">
      <c r="A19" s="20" t="str">
        <f>'Gene Table'!D19</f>
        <v>RASSF1</v>
      </c>
      <c r="B19" s="25">
        <f>Calculations!D20</f>
        <v>21.991420000000002</v>
      </c>
      <c r="C19" s="26">
        <f>Calculations!D44</f>
        <v>22.107721000000002</v>
      </c>
      <c r="D19" s="26">
        <f>Calculations!D68</f>
        <v>26.761465000000001</v>
      </c>
      <c r="E19" s="27">
        <f>Calculations!D92</f>
        <v>25.868525000000002</v>
      </c>
      <c r="F19" s="25">
        <f>Calculations!E20</f>
        <v>21.938348999999999</v>
      </c>
      <c r="G19" s="26">
        <f>Calculations!E44</f>
        <v>22.251000000000001</v>
      </c>
      <c r="H19" s="26">
        <f>Calculations!E68</f>
        <v>25.222895000000001</v>
      </c>
      <c r="I19" s="27">
        <f>Calculations!E92</f>
        <v>25.171945999999998</v>
      </c>
      <c r="J19" s="25">
        <f>Calculations!F20</f>
        <v>22.019279999999998</v>
      </c>
      <c r="K19" s="26">
        <f>Calculations!F44</f>
        <v>22.075541999999999</v>
      </c>
      <c r="L19" s="26">
        <f>Calculations!F68</f>
        <v>24.464897000000001</v>
      </c>
      <c r="M19" s="27">
        <f>Calculations!F92</f>
        <v>25.368908000000001</v>
      </c>
      <c r="N19" s="25">
        <f>Calculations!G20</f>
        <v>21.854749999999999</v>
      </c>
      <c r="O19" s="26">
        <f>Calculations!G44</f>
        <v>22.047606999999999</v>
      </c>
      <c r="P19" s="26">
        <f>Calculations!G68</f>
        <v>24.476199999999999</v>
      </c>
      <c r="Q19" s="27">
        <f>Calculations!G92</f>
        <v>25.784327000000001</v>
      </c>
      <c r="R19" s="25" t="str">
        <f>Calculations!H20</f>
        <v/>
      </c>
      <c r="S19" s="26" t="str">
        <f>Calculations!H44</f>
        <v/>
      </c>
      <c r="T19" s="26" t="str">
        <f>Calculations!H68</f>
        <v/>
      </c>
      <c r="U19" s="27" t="str">
        <f>Calculations!H92</f>
        <v/>
      </c>
      <c r="V19" s="25" t="str">
        <f>Calculations!I20</f>
        <v/>
      </c>
      <c r="W19" s="26" t="str">
        <f>Calculations!I44</f>
        <v/>
      </c>
      <c r="X19" s="26" t="str">
        <f>Calculations!I68</f>
        <v/>
      </c>
      <c r="Y19" s="27" t="str">
        <f>Calculations!I92</f>
        <v/>
      </c>
      <c r="Z19" s="25" t="str">
        <f>Calculations!J20</f>
        <v/>
      </c>
      <c r="AA19" s="26" t="str">
        <f>Calculations!J44</f>
        <v/>
      </c>
      <c r="AB19" s="26" t="str">
        <f>Calculations!J68</f>
        <v/>
      </c>
      <c r="AC19" s="27" t="str">
        <f>Calculations!J92</f>
        <v/>
      </c>
      <c r="AD19" s="25" t="str">
        <f>Calculations!K20</f>
        <v/>
      </c>
      <c r="AE19" s="26" t="str">
        <f>Calculations!K44</f>
        <v/>
      </c>
      <c r="AF19" s="26" t="str">
        <f>Calculations!K68</f>
        <v/>
      </c>
      <c r="AG19" s="27" t="str">
        <f>Calculations!K92</f>
        <v/>
      </c>
      <c r="AH19" s="25" t="str">
        <f>Calculations!L20</f>
        <v/>
      </c>
      <c r="AI19" s="26" t="str">
        <f>Calculations!L44</f>
        <v/>
      </c>
      <c r="AJ19" s="26" t="str">
        <f>Calculations!L68</f>
        <v/>
      </c>
      <c r="AK19" s="27" t="str">
        <f>Calculations!L92</f>
        <v/>
      </c>
      <c r="AL19" s="25" t="str">
        <f>Calculations!M20</f>
        <v/>
      </c>
      <c r="AM19" s="26" t="str">
        <f>Calculations!M44</f>
        <v/>
      </c>
      <c r="AN19" s="26" t="str">
        <f>Calculations!M68</f>
        <v/>
      </c>
      <c r="AO19" s="27" t="str">
        <f>Calculations!M92</f>
        <v/>
      </c>
      <c r="AP19" s="25" t="str">
        <f>Calculations!N20</f>
        <v/>
      </c>
      <c r="AQ19" s="26" t="str">
        <f>Calculations!N44</f>
        <v/>
      </c>
      <c r="AR19" s="26" t="str">
        <f>Calculations!N68</f>
        <v/>
      </c>
      <c r="AS19" s="27" t="str">
        <f>Calculations!N92</f>
        <v/>
      </c>
      <c r="AT19" s="25" t="str">
        <f>Calculations!O20</f>
        <v/>
      </c>
      <c r="AU19" s="26" t="str">
        <f>Calculations!O44</f>
        <v/>
      </c>
      <c r="AV19" s="26" t="str">
        <f>Calculations!O68</f>
        <v/>
      </c>
      <c r="AW19" s="27" t="str">
        <f>Calculations!O92</f>
        <v/>
      </c>
    </row>
    <row r="20" spans="1:49" s="17" customFormat="1" ht="14.1" customHeight="1" x14ac:dyDescent="0.25">
      <c r="A20" s="20" t="str">
        <f>'Gene Table'!D20</f>
        <v>SFN</v>
      </c>
      <c r="B20" s="25">
        <f>Calculations!D21</f>
        <v>21.975646999999999</v>
      </c>
      <c r="C20" s="26">
        <f>Calculations!D45</f>
        <v>40</v>
      </c>
      <c r="D20" s="26">
        <f>Calculations!D69</f>
        <v>22.056286</v>
      </c>
      <c r="E20" s="27">
        <f>Calculations!D93</f>
        <v>40</v>
      </c>
      <c r="F20" s="25">
        <f>Calculations!E21</f>
        <v>22.030477999999999</v>
      </c>
      <c r="G20" s="26">
        <f>Calculations!E45</f>
        <v>24.321764000000002</v>
      </c>
      <c r="H20" s="26">
        <f>Calculations!E69</f>
        <v>22.585920000000002</v>
      </c>
      <c r="I20" s="27">
        <f>Calculations!E93</f>
        <v>29.571306</v>
      </c>
      <c r="J20" s="25">
        <f>Calculations!F21</f>
        <v>22.08165</v>
      </c>
      <c r="K20" s="26">
        <f>Calculations!F45</f>
        <v>22.624925999999999</v>
      </c>
      <c r="L20" s="26">
        <f>Calculations!F69</f>
        <v>24.228624</v>
      </c>
      <c r="M20" s="27">
        <f>Calculations!F93</f>
        <v>28.264365999999999</v>
      </c>
      <c r="N20" s="25">
        <f>Calculations!G21</f>
        <v>21.921492000000001</v>
      </c>
      <c r="O20" s="26">
        <f>Calculations!G45</f>
        <v>21.992284999999999</v>
      </c>
      <c r="P20" s="26">
        <f>Calculations!G69</f>
        <v>27.435343</v>
      </c>
      <c r="Q20" s="27">
        <f>Calculations!G93</f>
        <v>27.474129999999999</v>
      </c>
      <c r="R20" s="25" t="str">
        <f>Calculations!H21</f>
        <v/>
      </c>
      <c r="S20" s="26" t="str">
        <f>Calculations!H45</f>
        <v/>
      </c>
      <c r="T20" s="26" t="str">
        <f>Calculations!H69</f>
        <v/>
      </c>
      <c r="U20" s="27" t="str">
        <f>Calculations!H93</f>
        <v/>
      </c>
      <c r="V20" s="25" t="str">
        <f>Calculations!I21</f>
        <v/>
      </c>
      <c r="W20" s="26" t="str">
        <f>Calculations!I45</f>
        <v/>
      </c>
      <c r="X20" s="26" t="str">
        <f>Calculations!I69</f>
        <v/>
      </c>
      <c r="Y20" s="27" t="str">
        <f>Calculations!I93</f>
        <v/>
      </c>
      <c r="Z20" s="25" t="str">
        <f>Calculations!J21</f>
        <v/>
      </c>
      <c r="AA20" s="26" t="str">
        <f>Calculations!J45</f>
        <v/>
      </c>
      <c r="AB20" s="26" t="str">
        <f>Calculations!J69</f>
        <v/>
      </c>
      <c r="AC20" s="27" t="str">
        <f>Calculations!J93</f>
        <v/>
      </c>
      <c r="AD20" s="25" t="str">
        <f>Calculations!K21</f>
        <v/>
      </c>
      <c r="AE20" s="26" t="str">
        <f>Calculations!K45</f>
        <v/>
      </c>
      <c r="AF20" s="26" t="str">
        <f>Calculations!K69</f>
        <v/>
      </c>
      <c r="AG20" s="27" t="str">
        <f>Calculations!K93</f>
        <v/>
      </c>
      <c r="AH20" s="25" t="str">
        <f>Calculations!L21</f>
        <v/>
      </c>
      <c r="AI20" s="26" t="str">
        <f>Calculations!L45</f>
        <v/>
      </c>
      <c r="AJ20" s="26" t="str">
        <f>Calculations!L69</f>
        <v/>
      </c>
      <c r="AK20" s="27" t="str">
        <f>Calculations!L93</f>
        <v/>
      </c>
      <c r="AL20" s="25" t="str">
        <f>Calculations!M21</f>
        <v/>
      </c>
      <c r="AM20" s="26" t="str">
        <f>Calculations!M45</f>
        <v/>
      </c>
      <c r="AN20" s="26" t="str">
        <f>Calculations!M69</f>
        <v/>
      </c>
      <c r="AO20" s="27" t="str">
        <f>Calculations!M93</f>
        <v/>
      </c>
      <c r="AP20" s="25" t="str">
        <f>Calculations!N21</f>
        <v/>
      </c>
      <c r="AQ20" s="26" t="str">
        <f>Calculations!N45</f>
        <v/>
      </c>
      <c r="AR20" s="26" t="str">
        <f>Calculations!N69</f>
        <v/>
      </c>
      <c r="AS20" s="27" t="str">
        <f>Calculations!N93</f>
        <v/>
      </c>
      <c r="AT20" s="25" t="str">
        <f>Calculations!O21</f>
        <v/>
      </c>
      <c r="AU20" s="26" t="str">
        <f>Calculations!O45</f>
        <v/>
      </c>
      <c r="AV20" s="26" t="str">
        <f>Calculations!O69</f>
        <v/>
      </c>
      <c r="AW20" s="27" t="str">
        <f>Calculations!O93</f>
        <v/>
      </c>
    </row>
    <row r="21" spans="1:49" s="17" customFormat="1" ht="14.1" customHeight="1" x14ac:dyDescent="0.25">
      <c r="A21" s="20" t="str">
        <f>'Gene Table'!D21</f>
        <v>SLIT2</v>
      </c>
      <c r="B21" s="25">
        <f>Calculations!D22</f>
        <v>22.512561999999999</v>
      </c>
      <c r="C21" s="26">
        <f>Calculations!D46</f>
        <v>23.359584999999999</v>
      </c>
      <c r="D21" s="26">
        <f>Calculations!D70</f>
        <v>26.888065000000001</v>
      </c>
      <c r="E21" s="27">
        <f>Calculations!D94</f>
        <v>27.201090000000001</v>
      </c>
      <c r="F21" s="25">
        <f>Calculations!E22</f>
        <v>22.615406</v>
      </c>
      <c r="G21" s="26">
        <f>Calculations!E46</f>
        <v>23.280313</v>
      </c>
      <c r="H21" s="26">
        <f>Calculations!E70</f>
        <v>26.888829999999999</v>
      </c>
      <c r="I21" s="27">
        <f>Calculations!E94</f>
        <v>27.173365</v>
      </c>
      <c r="J21" s="25">
        <f>Calculations!F22</f>
        <v>23.523078999999999</v>
      </c>
      <c r="K21" s="26">
        <f>Calculations!F46</f>
        <v>23.418690000000002</v>
      </c>
      <c r="L21" s="26">
        <f>Calculations!F70</f>
        <v>26.69501</v>
      </c>
      <c r="M21" s="27">
        <f>Calculations!F94</f>
        <v>27.240880000000001</v>
      </c>
      <c r="N21" s="25">
        <f>Calculations!G22</f>
        <v>22.51</v>
      </c>
      <c r="O21" s="26">
        <f>Calculations!G46</f>
        <v>23.701589999999999</v>
      </c>
      <c r="P21" s="26">
        <f>Calculations!G70</f>
        <v>26.347833999999999</v>
      </c>
      <c r="Q21" s="27">
        <f>Calculations!G94</f>
        <v>26.641304000000002</v>
      </c>
      <c r="R21" s="25" t="str">
        <f>Calculations!H22</f>
        <v/>
      </c>
      <c r="S21" s="26" t="str">
        <f>Calculations!H46</f>
        <v/>
      </c>
      <c r="T21" s="26" t="str">
        <f>Calculations!H70</f>
        <v/>
      </c>
      <c r="U21" s="27" t="str">
        <f>Calculations!H94</f>
        <v/>
      </c>
      <c r="V21" s="25" t="str">
        <f>Calculations!I22</f>
        <v/>
      </c>
      <c r="W21" s="26" t="str">
        <f>Calculations!I46</f>
        <v/>
      </c>
      <c r="X21" s="26" t="str">
        <f>Calculations!I70</f>
        <v/>
      </c>
      <c r="Y21" s="27" t="str">
        <f>Calculations!I94</f>
        <v/>
      </c>
      <c r="Z21" s="25" t="str">
        <f>Calculations!J22</f>
        <v/>
      </c>
      <c r="AA21" s="26" t="str">
        <f>Calculations!J46</f>
        <v/>
      </c>
      <c r="AB21" s="26" t="str">
        <f>Calculations!J70</f>
        <v/>
      </c>
      <c r="AC21" s="27" t="str">
        <f>Calculations!J94</f>
        <v/>
      </c>
      <c r="AD21" s="25" t="str">
        <f>Calculations!K22</f>
        <v/>
      </c>
      <c r="AE21" s="26" t="str">
        <f>Calculations!K46</f>
        <v/>
      </c>
      <c r="AF21" s="26" t="str">
        <f>Calculations!K70</f>
        <v/>
      </c>
      <c r="AG21" s="27" t="str">
        <f>Calculations!K94</f>
        <v/>
      </c>
      <c r="AH21" s="25" t="str">
        <f>Calculations!L22</f>
        <v/>
      </c>
      <c r="AI21" s="26" t="str">
        <f>Calculations!L46</f>
        <v/>
      </c>
      <c r="AJ21" s="26" t="str">
        <f>Calculations!L70</f>
        <v/>
      </c>
      <c r="AK21" s="27" t="str">
        <f>Calculations!L94</f>
        <v/>
      </c>
      <c r="AL21" s="25" t="str">
        <f>Calculations!M22</f>
        <v/>
      </c>
      <c r="AM21" s="26" t="str">
        <f>Calculations!M46</f>
        <v/>
      </c>
      <c r="AN21" s="26" t="str">
        <f>Calculations!M70</f>
        <v/>
      </c>
      <c r="AO21" s="27" t="str">
        <f>Calculations!M94</f>
        <v/>
      </c>
      <c r="AP21" s="25" t="str">
        <f>Calculations!N22</f>
        <v/>
      </c>
      <c r="AQ21" s="26" t="str">
        <f>Calculations!N46</f>
        <v/>
      </c>
      <c r="AR21" s="26" t="str">
        <f>Calculations!N70</f>
        <v/>
      </c>
      <c r="AS21" s="27" t="str">
        <f>Calculations!N94</f>
        <v/>
      </c>
      <c r="AT21" s="25" t="str">
        <f>Calculations!O22</f>
        <v/>
      </c>
      <c r="AU21" s="26" t="str">
        <f>Calculations!O46</f>
        <v/>
      </c>
      <c r="AV21" s="26" t="str">
        <f>Calculations!O70</f>
        <v/>
      </c>
      <c r="AW21" s="27" t="str">
        <f>Calculations!O94</f>
        <v/>
      </c>
    </row>
    <row r="22" spans="1:49" s="17" customFormat="1" ht="14.1" customHeight="1" x14ac:dyDescent="0.25">
      <c r="A22" s="20" t="str">
        <f>'Gene Table'!D22</f>
        <v>THBS1</v>
      </c>
      <c r="B22" s="25">
        <f>Calculations!D23</f>
        <v>22.513480999999999</v>
      </c>
      <c r="C22" s="26">
        <f>Calculations!D47</f>
        <v>25.474993000000001</v>
      </c>
      <c r="D22" s="26">
        <f>Calculations!D71</f>
        <v>25.455511000000001</v>
      </c>
      <c r="E22" s="27">
        <f>Calculations!D95</f>
        <v>30.992263999999999</v>
      </c>
      <c r="F22" s="25">
        <f>Calculations!E23</f>
        <v>22.659012000000001</v>
      </c>
      <c r="G22" s="26">
        <f>Calculations!E47</f>
        <v>24.171059</v>
      </c>
      <c r="H22" s="26">
        <f>Calculations!E71</f>
        <v>25.332207</v>
      </c>
      <c r="I22" s="27">
        <f>Calculations!E95</f>
        <v>29.341861999999999</v>
      </c>
      <c r="J22" s="25">
        <f>Calculations!F23</f>
        <v>22.962997000000001</v>
      </c>
      <c r="K22" s="26">
        <f>Calculations!F47</f>
        <v>23.207253999999999</v>
      </c>
      <c r="L22" s="26">
        <f>Calculations!F71</f>
        <v>26.675573</v>
      </c>
      <c r="M22" s="27">
        <f>Calculations!F95</f>
        <v>29.818860000000001</v>
      </c>
      <c r="N22" s="25">
        <f>Calculations!G23</f>
        <v>23.741872999999998</v>
      </c>
      <c r="O22" s="26">
        <f>Calculations!G47</f>
        <v>23.242235000000001</v>
      </c>
      <c r="P22" s="26">
        <f>Calculations!G71</f>
        <v>27.936335</v>
      </c>
      <c r="Q22" s="27">
        <f>Calculations!G95</f>
        <v>29.189848000000001</v>
      </c>
      <c r="R22" s="25" t="str">
        <f>Calculations!H23</f>
        <v/>
      </c>
      <c r="S22" s="26" t="str">
        <f>Calculations!H47</f>
        <v/>
      </c>
      <c r="T22" s="26" t="str">
        <f>Calculations!H71</f>
        <v/>
      </c>
      <c r="U22" s="27" t="str">
        <f>Calculations!H95</f>
        <v/>
      </c>
      <c r="V22" s="25" t="str">
        <f>Calculations!I23</f>
        <v/>
      </c>
      <c r="W22" s="26" t="str">
        <f>Calculations!I47</f>
        <v/>
      </c>
      <c r="X22" s="26" t="str">
        <f>Calculations!I71</f>
        <v/>
      </c>
      <c r="Y22" s="27" t="str">
        <f>Calculations!I95</f>
        <v/>
      </c>
      <c r="Z22" s="25" t="str">
        <f>Calculations!J23</f>
        <v/>
      </c>
      <c r="AA22" s="26" t="str">
        <f>Calculations!J47</f>
        <v/>
      </c>
      <c r="AB22" s="26" t="str">
        <f>Calculations!J71</f>
        <v/>
      </c>
      <c r="AC22" s="27" t="str">
        <f>Calculations!J95</f>
        <v/>
      </c>
      <c r="AD22" s="25" t="str">
        <f>Calculations!K23</f>
        <v/>
      </c>
      <c r="AE22" s="26" t="str">
        <f>Calculations!K47</f>
        <v/>
      </c>
      <c r="AF22" s="26" t="str">
        <f>Calculations!K71</f>
        <v/>
      </c>
      <c r="AG22" s="27" t="str">
        <f>Calculations!K95</f>
        <v/>
      </c>
      <c r="AH22" s="25" t="str">
        <f>Calculations!L23</f>
        <v/>
      </c>
      <c r="AI22" s="26" t="str">
        <f>Calculations!L47</f>
        <v/>
      </c>
      <c r="AJ22" s="26" t="str">
        <f>Calculations!L71</f>
        <v/>
      </c>
      <c r="AK22" s="27" t="str">
        <f>Calculations!L95</f>
        <v/>
      </c>
      <c r="AL22" s="25" t="str">
        <f>Calculations!M23</f>
        <v/>
      </c>
      <c r="AM22" s="26" t="str">
        <f>Calculations!M47</f>
        <v/>
      </c>
      <c r="AN22" s="26" t="str">
        <f>Calculations!M71</f>
        <v/>
      </c>
      <c r="AO22" s="27" t="str">
        <f>Calculations!M95</f>
        <v/>
      </c>
      <c r="AP22" s="25" t="str">
        <f>Calculations!N23</f>
        <v/>
      </c>
      <c r="AQ22" s="26" t="str">
        <f>Calculations!N47</f>
        <v/>
      </c>
      <c r="AR22" s="26" t="str">
        <f>Calculations!N71</f>
        <v/>
      </c>
      <c r="AS22" s="27" t="str">
        <f>Calculations!N95</f>
        <v/>
      </c>
      <c r="AT22" s="25" t="str">
        <f>Calculations!O23</f>
        <v/>
      </c>
      <c r="AU22" s="26" t="str">
        <f>Calculations!O47</f>
        <v/>
      </c>
      <c r="AV22" s="26" t="str">
        <f>Calculations!O71</f>
        <v/>
      </c>
      <c r="AW22" s="27" t="str">
        <f>Calculations!O95</f>
        <v/>
      </c>
    </row>
    <row r="23" spans="1:49" s="17" customFormat="1" ht="14.1" customHeight="1" x14ac:dyDescent="0.25">
      <c r="A23" s="20" t="str">
        <f>'Gene Table'!D23</f>
        <v>TNFRSF10C</v>
      </c>
      <c r="B23" s="25">
        <f>Calculations!D24</f>
        <v>22.78049</v>
      </c>
      <c r="C23" s="26">
        <f>Calculations!D48</f>
        <v>34.942039999999999</v>
      </c>
      <c r="D23" s="26">
        <f>Calculations!D72</f>
        <v>22.949863000000001</v>
      </c>
      <c r="E23" s="27">
        <f>Calculations!D96</f>
        <v>40</v>
      </c>
      <c r="F23" s="25">
        <f>Calculations!E24</f>
        <v>22.877185999999998</v>
      </c>
      <c r="G23" s="26">
        <f>Calculations!E48</f>
        <v>25.043827</v>
      </c>
      <c r="H23" s="26">
        <f>Calculations!E72</f>
        <v>23.275623</v>
      </c>
      <c r="I23" s="27">
        <f>Calculations!E96</f>
        <v>30.890949999999997</v>
      </c>
      <c r="J23" s="25">
        <f>Calculations!F24</f>
        <v>22.912952000000001</v>
      </c>
      <c r="K23" s="26">
        <f>Calculations!F48</f>
        <v>23.20158</v>
      </c>
      <c r="L23" s="26">
        <f>Calculations!F72</f>
        <v>24.865245999999999</v>
      </c>
      <c r="M23" s="27">
        <f>Calculations!F96</f>
        <v>28.481752</v>
      </c>
      <c r="N23" s="25">
        <f>Calculations!G24</f>
        <v>22.968184999999998</v>
      </c>
      <c r="O23" s="26">
        <f>Calculations!G48</f>
        <v>22.958641</v>
      </c>
      <c r="P23" s="26">
        <f>Calculations!G72</f>
        <v>27.490781999999999</v>
      </c>
      <c r="Q23" s="27">
        <f>Calculations!G96</f>
        <v>28.276112000000001</v>
      </c>
      <c r="R23" s="25" t="str">
        <f>Calculations!H24</f>
        <v/>
      </c>
      <c r="S23" s="26" t="str">
        <f>Calculations!H48</f>
        <v/>
      </c>
      <c r="T23" s="26" t="str">
        <f>Calculations!H72</f>
        <v/>
      </c>
      <c r="U23" s="27" t="str">
        <f>Calculations!H96</f>
        <v/>
      </c>
      <c r="V23" s="25" t="str">
        <f>Calculations!I24</f>
        <v/>
      </c>
      <c r="W23" s="26" t="str">
        <f>Calculations!I48</f>
        <v/>
      </c>
      <c r="X23" s="26" t="str">
        <f>Calculations!I72</f>
        <v/>
      </c>
      <c r="Y23" s="27" t="str">
        <f>Calculations!I96</f>
        <v/>
      </c>
      <c r="Z23" s="25" t="str">
        <f>Calculations!J24</f>
        <v/>
      </c>
      <c r="AA23" s="26" t="str">
        <f>Calculations!J48</f>
        <v/>
      </c>
      <c r="AB23" s="26" t="str">
        <f>Calculations!J72</f>
        <v/>
      </c>
      <c r="AC23" s="27" t="str">
        <f>Calculations!J96</f>
        <v/>
      </c>
      <c r="AD23" s="25" t="str">
        <f>Calculations!K24</f>
        <v/>
      </c>
      <c r="AE23" s="26" t="str">
        <f>Calculations!K48</f>
        <v/>
      </c>
      <c r="AF23" s="26" t="str">
        <f>Calculations!K72</f>
        <v/>
      </c>
      <c r="AG23" s="27" t="str">
        <f>Calculations!K96</f>
        <v/>
      </c>
      <c r="AH23" s="25" t="str">
        <f>Calculations!L24</f>
        <v/>
      </c>
      <c r="AI23" s="26" t="str">
        <f>Calculations!L48</f>
        <v/>
      </c>
      <c r="AJ23" s="26" t="str">
        <f>Calculations!L72</f>
        <v/>
      </c>
      <c r="AK23" s="27" t="str">
        <f>Calculations!L96</f>
        <v/>
      </c>
      <c r="AL23" s="25" t="str">
        <f>Calculations!M24</f>
        <v/>
      </c>
      <c r="AM23" s="26" t="str">
        <f>Calculations!M48</f>
        <v/>
      </c>
      <c r="AN23" s="26" t="str">
        <f>Calculations!M72</f>
        <v/>
      </c>
      <c r="AO23" s="27" t="str">
        <f>Calculations!M96</f>
        <v/>
      </c>
      <c r="AP23" s="25" t="str">
        <f>Calculations!N24</f>
        <v/>
      </c>
      <c r="AQ23" s="26" t="str">
        <f>Calculations!N48</f>
        <v/>
      </c>
      <c r="AR23" s="26" t="str">
        <f>Calculations!N72</f>
        <v/>
      </c>
      <c r="AS23" s="27" t="str">
        <f>Calculations!N96</f>
        <v/>
      </c>
      <c r="AT23" s="25" t="str">
        <f>Calculations!O24</f>
        <v/>
      </c>
      <c r="AU23" s="26" t="str">
        <f>Calculations!O48</f>
        <v/>
      </c>
      <c r="AV23" s="26" t="str">
        <f>Calculations!O72</f>
        <v/>
      </c>
      <c r="AW23" s="27" t="str">
        <f>Calculations!O96</f>
        <v/>
      </c>
    </row>
    <row r="24" spans="1:49" s="17" customFormat="1" ht="14.1" customHeight="1" x14ac:dyDescent="0.25">
      <c r="A24" s="20" t="str">
        <f>'Gene Table'!D24</f>
        <v>TP73</v>
      </c>
      <c r="B24" s="25">
        <f>Calculations!D25</f>
        <v>22.685503000000001</v>
      </c>
      <c r="C24" s="26">
        <f>Calculations!D49</f>
        <v>23.628530000000001</v>
      </c>
      <c r="D24" s="26">
        <f>Calculations!D73</f>
        <v>29.889702</v>
      </c>
      <c r="E24" s="27">
        <f>Calculations!D97</f>
        <v>29.668254999999998</v>
      </c>
      <c r="F24" s="25">
        <f>Calculations!E25</f>
        <v>22.637701</v>
      </c>
      <c r="G24" s="26">
        <f>Calculations!E49</f>
        <v>23.42089</v>
      </c>
      <c r="H24" s="26">
        <f>Calculations!E73</f>
        <v>30.950893000000001</v>
      </c>
      <c r="I24" s="27">
        <f>Calculations!E97</f>
        <v>29.371556999999999</v>
      </c>
      <c r="J24" s="25">
        <f>Calculations!F25</f>
        <v>22.828524000000002</v>
      </c>
      <c r="K24" s="26">
        <f>Calculations!F49</f>
        <v>22.980343000000001</v>
      </c>
      <c r="L24" s="26">
        <f>Calculations!F73</f>
        <v>28.470827</v>
      </c>
      <c r="M24" s="27">
        <f>Calculations!F97</f>
        <v>29.544619000000001</v>
      </c>
      <c r="N24" s="25">
        <f>Calculations!G25</f>
        <v>22.726780000000002</v>
      </c>
      <c r="O24" s="26">
        <f>Calculations!G49</f>
        <v>22.801159999999999</v>
      </c>
      <c r="P24" s="26">
        <f>Calculations!G73</f>
        <v>29.283453000000002</v>
      </c>
      <c r="Q24" s="27">
        <f>Calculations!G97</f>
        <v>29.771238</v>
      </c>
      <c r="R24" s="25" t="str">
        <f>Calculations!H25</f>
        <v/>
      </c>
      <c r="S24" s="26" t="str">
        <f>Calculations!H49</f>
        <v/>
      </c>
      <c r="T24" s="26" t="str">
        <f>Calculations!H73</f>
        <v/>
      </c>
      <c r="U24" s="27" t="str">
        <f>Calculations!H97</f>
        <v/>
      </c>
      <c r="V24" s="25" t="str">
        <f>Calculations!I25</f>
        <v/>
      </c>
      <c r="W24" s="26" t="str">
        <f>Calculations!I49</f>
        <v/>
      </c>
      <c r="X24" s="26" t="str">
        <f>Calculations!I73</f>
        <v/>
      </c>
      <c r="Y24" s="27" t="str">
        <f>Calculations!I97</f>
        <v/>
      </c>
      <c r="Z24" s="25" t="str">
        <f>Calculations!J25</f>
        <v/>
      </c>
      <c r="AA24" s="26" t="str">
        <f>Calculations!J49</f>
        <v/>
      </c>
      <c r="AB24" s="26" t="str">
        <f>Calculations!J73</f>
        <v/>
      </c>
      <c r="AC24" s="27" t="str">
        <f>Calculations!J97</f>
        <v/>
      </c>
      <c r="AD24" s="25" t="str">
        <f>Calculations!K25</f>
        <v/>
      </c>
      <c r="AE24" s="26" t="str">
        <f>Calculations!K49</f>
        <v/>
      </c>
      <c r="AF24" s="26" t="str">
        <f>Calculations!K73</f>
        <v/>
      </c>
      <c r="AG24" s="27" t="str">
        <f>Calculations!K97</f>
        <v/>
      </c>
      <c r="AH24" s="25" t="str">
        <f>Calculations!L25</f>
        <v/>
      </c>
      <c r="AI24" s="26" t="str">
        <f>Calculations!L49</f>
        <v/>
      </c>
      <c r="AJ24" s="26" t="str">
        <f>Calculations!L73</f>
        <v/>
      </c>
      <c r="AK24" s="27" t="str">
        <f>Calculations!L97</f>
        <v/>
      </c>
      <c r="AL24" s="25" t="str">
        <f>Calculations!M25</f>
        <v/>
      </c>
      <c r="AM24" s="26" t="str">
        <f>Calculations!M49</f>
        <v/>
      </c>
      <c r="AN24" s="26" t="str">
        <f>Calculations!M73</f>
        <v/>
      </c>
      <c r="AO24" s="27" t="str">
        <f>Calculations!M97</f>
        <v/>
      </c>
      <c r="AP24" s="25" t="str">
        <f>Calculations!N25</f>
        <v/>
      </c>
      <c r="AQ24" s="26" t="str">
        <f>Calculations!N49</f>
        <v/>
      </c>
      <c r="AR24" s="26" t="str">
        <f>Calculations!N73</f>
        <v/>
      </c>
      <c r="AS24" s="27" t="str">
        <f>Calculations!N97</f>
        <v/>
      </c>
      <c r="AT24" s="25" t="str">
        <f>Calculations!O25</f>
        <v/>
      </c>
      <c r="AU24" s="26" t="str">
        <f>Calculations!O49</f>
        <v/>
      </c>
      <c r="AV24" s="26" t="str">
        <f>Calculations!O73</f>
        <v/>
      </c>
      <c r="AW24" s="27" t="str">
        <f>Calculations!O97</f>
        <v/>
      </c>
    </row>
    <row r="25" spans="1:49" s="17" customFormat="1" ht="14.1" customHeight="1" x14ac:dyDescent="0.25">
      <c r="A25" s="20" t="str">
        <f>'Gene Table'!D25</f>
        <v>SEC</v>
      </c>
      <c r="B25" s="25">
        <f>Calculations!D26</f>
        <v>22.570540000000001</v>
      </c>
      <c r="C25" s="26">
        <f>Calculations!D50</f>
        <v>40</v>
      </c>
      <c r="D25" s="26">
        <f>Calculations!D74</f>
        <v>22.616634000000001</v>
      </c>
      <c r="E25" s="27">
        <f>Calculations!D98</f>
        <v>40</v>
      </c>
      <c r="F25" s="25">
        <f>Calculations!E26</f>
        <v>22.354375999999998</v>
      </c>
      <c r="G25" s="26">
        <f>Calculations!E50</f>
        <v>28.08</v>
      </c>
      <c r="H25" s="26">
        <f>Calculations!E74</f>
        <v>22.32</v>
      </c>
      <c r="I25" s="27">
        <f>Calculations!E98</f>
        <v>29.202507000000001</v>
      </c>
      <c r="J25" s="25">
        <f>Calculations!F26</f>
        <v>22.580439999999999</v>
      </c>
      <c r="K25" s="26">
        <f>Calculations!F50</f>
        <v>27.01</v>
      </c>
      <c r="L25" s="26">
        <f>Calculations!F74</f>
        <v>22.59</v>
      </c>
      <c r="M25" s="27">
        <f>Calculations!F98</f>
        <v>27.054030000000001</v>
      </c>
      <c r="N25" s="25">
        <f>Calculations!G26</f>
        <v>22.399408000000001</v>
      </c>
      <c r="O25" s="26">
        <f>Calculations!G50</f>
        <v>26.82</v>
      </c>
      <c r="P25" s="26">
        <f>Calculations!G74</f>
        <v>22.7</v>
      </c>
      <c r="Q25" s="27">
        <f>Calculations!G98</f>
        <v>26.849170000000001</v>
      </c>
      <c r="R25" s="25" t="str">
        <f>Calculations!H26</f>
        <v/>
      </c>
      <c r="S25" s="26" t="str">
        <f>Calculations!H50</f>
        <v/>
      </c>
      <c r="T25" s="26" t="str">
        <f>Calculations!H74</f>
        <v/>
      </c>
      <c r="U25" s="27" t="str">
        <f>Calculations!H98</f>
        <v/>
      </c>
      <c r="V25" s="25" t="str">
        <f>Calculations!I26</f>
        <v/>
      </c>
      <c r="W25" s="26" t="str">
        <f>Calculations!I50</f>
        <v/>
      </c>
      <c r="X25" s="26" t="str">
        <f>Calculations!I74</f>
        <v/>
      </c>
      <c r="Y25" s="27" t="str">
        <f>Calculations!I98</f>
        <v/>
      </c>
      <c r="Z25" s="25" t="str">
        <f>Calculations!J26</f>
        <v/>
      </c>
      <c r="AA25" s="26" t="str">
        <f>Calculations!J50</f>
        <v/>
      </c>
      <c r="AB25" s="26" t="str">
        <f>Calculations!J74</f>
        <v/>
      </c>
      <c r="AC25" s="27" t="str">
        <f>Calculations!J98</f>
        <v/>
      </c>
      <c r="AD25" s="25" t="str">
        <f>Calculations!K26</f>
        <v/>
      </c>
      <c r="AE25" s="26" t="str">
        <f>Calculations!K50</f>
        <v/>
      </c>
      <c r="AF25" s="26" t="str">
        <f>Calculations!K74</f>
        <v/>
      </c>
      <c r="AG25" s="27" t="str">
        <f>Calculations!K98</f>
        <v/>
      </c>
      <c r="AH25" s="25" t="str">
        <f>Calculations!L26</f>
        <v/>
      </c>
      <c r="AI25" s="26" t="str">
        <f>Calculations!L50</f>
        <v/>
      </c>
      <c r="AJ25" s="26" t="str">
        <f>Calculations!L74</f>
        <v/>
      </c>
      <c r="AK25" s="27" t="str">
        <f>Calculations!L98</f>
        <v/>
      </c>
      <c r="AL25" s="25" t="str">
        <f>Calculations!M26</f>
        <v/>
      </c>
      <c r="AM25" s="26" t="str">
        <f>Calculations!M50</f>
        <v/>
      </c>
      <c r="AN25" s="26" t="str">
        <f>Calculations!M74</f>
        <v/>
      </c>
      <c r="AO25" s="27" t="str">
        <f>Calculations!M98</f>
        <v/>
      </c>
      <c r="AP25" s="25" t="str">
        <f>Calculations!N26</f>
        <v/>
      </c>
      <c r="AQ25" s="26" t="str">
        <f>Calculations!N50</f>
        <v/>
      </c>
      <c r="AR25" s="26" t="str">
        <f>Calculations!N74</f>
        <v/>
      </c>
      <c r="AS25" s="27" t="str">
        <f>Calculations!N98</f>
        <v/>
      </c>
      <c r="AT25" s="25" t="str">
        <f>Calculations!O26</f>
        <v/>
      </c>
      <c r="AU25" s="26" t="str">
        <f>Calculations!O50</f>
        <v/>
      </c>
      <c r="AV25" s="26" t="str">
        <f>Calculations!O74</f>
        <v/>
      </c>
      <c r="AW25" s="27" t="str">
        <f>Calculations!O98</f>
        <v/>
      </c>
    </row>
    <row r="26" spans="1:49" s="17" customFormat="1" ht="14.1" customHeight="1" thickBot="1" x14ac:dyDescent="0.3">
      <c r="A26" s="20" t="str">
        <f>'Gene Table'!D26</f>
        <v>DEC</v>
      </c>
      <c r="B26" s="28">
        <f>Calculations!D27</f>
        <v>23.673096000000001</v>
      </c>
      <c r="C26" s="29">
        <f>Calculations!D51</f>
        <v>23.8</v>
      </c>
      <c r="D26" s="29">
        <f>Calculations!D75</f>
        <v>29.585201000000001</v>
      </c>
      <c r="E26" s="30">
        <f>Calculations!D99</f>
        <v>32.257420000000003</v>
      </c>
      <c r="F26" s="28">
        <f>Calculations!E27</f>
        <v>23.542967000000001</v>
      </c>
      <c r="G26" s="29">
        <f>Calculations!E51</f>
        <v>23.9</v>
      </c>
      <c r="H26" s="29">
        <f>Calculations!E75</f>
        <v>28.990746999999999</v>
      </c>
      <c r="I26" s="30">
        <f>Calculations!E99</f>
        <v>30.486103</v>
      </c>
      <c r="J26" s="28">
        <f>Calculations!F27</f>
        <v>23.543790000000001</v>
      </c>
      <c r="K26" s="29">
        <f>Calculations!F51</f>
        <v>24.008649999999999</v>
      </c>
      <c r="L26" s="29">
        <f>Calculations!F75</f>
        <v>28.147971999999999</v>
      </c>
      <c r="M26" s="30">
        <f>Calculations!F99</f>
        <v>29.314299999999999</v>
      </c>
      <c r="N26" s="28">
        <f>Calculations!G27</f>
        <v>23.428595999999999</v>
      </c>
      <c r="O26" s="29">
        <f>Calculations!G51</f>
        <v>23.657713000000001</v>
      </c>
      <c r="P26" s="29">
        <f>Calculations!G75</f>
        <v>28.779736</v>
      </c>
      <c r="Q26" s="30">
        <f>Calculations!G99</f>
        <v>29.763622000000002</v>
      </c>
      <c r="R26" s="28" t="str">
        <f>Calculations!H27</f>
        <v/>
      </c>
      <c r="S26" s="29" t="str">
        <f>Calculations!H51</f>
        <v/>
      </c>
      <c r="T26" s="29" t="str">
        <f>Calculations!H75</f>
        <v/>
      </c>
      <c r="U26" s="30" t="str">
        <f>Calculations!H99</f>
        <v/>
      </c>
      <c r="V26" s="28" t="str">
        <f>Calculations!I27</f>
        <v/>
      </c>
      <c r="W26" s="29" t="str">
        <f>Calculations!I51</f>
        <v/>
      </c>
      <c r="X26" s="29" t="str">
        <f>Calculations!I75</f>
        <v/>
      </c>
      <c r="Y26" s="30" t="str">
        <f>Calculations!I99</f>
        <v/>
      </c>
      <c r="Z26" s="28" t="str">
        <f>Calculations!J27</f>
        <v/>
      </c>
      <c r="AA26" s="29" t="str">
        <f>Calculations!J51</f>
        <v/>
      </c>
      <c r="AB26" s="29" t="str">
        <f>Calculations!J75</f>
        <v/>
      </c>
      <c r="AC26" s="30" t="str">
        <f>Calculations!J99</f>
        <v/>
      </c>
      <c r="AD26" s="28" t="str">
        <f>Calculations!K27</f>
        <v/>
      </c>
      <c r="AE26" s="29" t="str">
        <f>Calculations!K51</f>
        <v/>
      </c>
      <c r="AF26" s="29" t="str">
        <f>Calculations!K75</f>
        <v/>
      </c>
      <c r="AG26" s="30" t="str">
        <f>Calculations!K99</f>
        <v/>
      </c>
      <c r="AH26" s="28" t="str">
        <f>Calculations!L27</f>
        <v/>
      </c>
      <c r="AI26" s="29" t="str">
        <f>Calculations!L51</f>
        <v/>
      </c>
      <c r="AJ26" s="29" t="str">
        <f>Calculations!L75</f>
        <v/>
      </c>
      <c r="AK26" s="30" t="str">
        <f>Calculations!L99</f>
        <v/>
      </c>
      <c r="AL26" s="28" t="str">
        <f>Calculations!M27</f>
        <v/>
      </c>
      <c r="AM26" s="29" t="str">
        <f>Calculations!M51</f>
        <v/>
      </c>
      <c r="AN26" s="29" t="str">
        <f>Calculations!M75</f>
        <v/>
      </c>
      <c r="AO26" s="30" t="str">
        <f>Calculations!M99</f>
        <v/>
      </c>
      <c r="AP26" s="28" t="str">
        <f>Calculations!N27</f>
        <v/>
      </c>
      <c r="AQ26" s="29" t="str">
        <f>Calculations!N51</f>
        <v/>
      </c>
      <c r="AR26" s="29" t="str">
        <f>Calculations!N75</f>
        <v/>
      </c>
      <c r="AS26" s="30" t="str">
        <f>Calculations!N99</f>
        <v/>
      </c>
      <c r="AT26" s="28" t="str">
        <f>Calculations!O27</f>
        <v/>
      </c>
      <c r="AU26" s="29" t="str">
        <f>Calculations!O51</f>
        <v/>
      </c>
      <c r="AV26" s="29" t="str">
        <f>Calculations!O75</f>
        <v/>
      </c>
      <c r="AW26" s="30" t="str">
        <f>Calculations!O99</f>
        <v/>
      </c>
    </row>
    <row r="29" spans="1:49" x14ac:dyDescent="0.2">
      <c r="G29" s="33"/>
      <c r="H29" s="33"/>
    </row>
    <row r="30" spans="1:49" x14ac:dyDescent="0.2">
      <c r="G30" s="33"/>
      <c r="H30" s="33"/>
    </row>
    <row r="31" spans="1:49" x14ac:dyDescent="0.2">
      <c r="G31" s="33"/>
      <c r="H31" s="33"/>
    </row>
    <row r="32" spans="1:49" x14ac:dyDescent="0.2">
      <c r="G32" s="33"/>
      <c r="H32" s="33"/>
    </row>
    <row r="33" spans="7:8" x14ac:dyDescent="0.2">
      <c r="G33" s="33"/>
      <c r="H33" s="33"/>
    </row>
    <row r="34" spans="7:8" x14ac:dyDescent="0.2">
      <c r="G34" s="33"/>
      <c r="H34" s="33"/>
    </row>
  </sheetData>
  <mergeCells count="14">
    <mergeCell ref="R1:U1"/>
    <mergeCell ref="V1:Y1"/>
    <mergeCell ref="B1:E1"/>
    <mergeCell ref="F1:I1"/>
    <mergeCell ref="J1:M1"/>
    <mergeCell ref="N1:Q1"/>
    <mergeCell ref="Z1:AC1"/>
    <mergeCell ref="AD1:AG1"/>
    <mergeCell ref="AX1:BA1"/>
    <mergeCell ref="BB1:BE1"/>
    <mergeCell ref="AH1:AK1"/>
    <mergeCell ref="AL1:AO1"/>
    <mergeCell ref="AP1:AS1"/>
    <mergeCell ref="AT1:AW1"/>
  </mergeCells>
  <phoneticPr fontId="5" type="noConversion"/>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2</DocSecurity>
  <ScaleCrop>false</ScaleCrop>
  <HeadingPairs>
    <vt:vector size="2" baseType="variant">
      <vt:variant>
        <vt:lpstr>Worksheets</vt:lpstr>
      </vt:variant>
      <vt:variant>
        <vt:i4>8</vt:i4>
      </vt:variant>
    </vt:vector>
  </HeadingPairs>
  <TitlesOfParts>
    <vt:vector size="8" baseType="lpstr">
      <vt:lpstr>Instructions</vt:lpstr>
      <vt:lpstr>Gene Table</vt:lpstr>
      <vt:lpstr>Array Content</vt:lpstr>
      <vt:lpstr>Raw Data</vt:lpstr>
      <vt:lpstr>QC Data Report</vt:lpstr>
      <vt:lpstr>Results</vt:lpstr>
      <vt:lpstr>Calculations</vt:lpstr>
      <vt:lpstr>Summary Raw Data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Yan Xiang</dc:creator>
  <cp:lastModifiedBy>Abigail Aliwalas - QIAGEN</cp:lastModifiedBy>
  <cp:lastPrinted>2011-11-14T16:41:37Z</cp:lastPrinted>
  <dcterms:created xsi:type="dcterms:W3CDTF">2008-08-11T14:19:23Z</dcterms:created>
  <dcterms:modified xsi:type="dcterms:W3CDTF">2019-03-05T23:56:51Z</dcterms:modified>
</cp:coreProperties>
</file>