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walaa\Desktop\Work files\Work assignments\FDK rework project\Spreadsheets to upload\EpiTech Methyl Products\"/>
    </mc:Choice>
  </mc:AlternateContent>
  <xr:revisionPtr revIDLastSave="0" documentId="8_{1BF528E1-9648-464D-BFAD-8523667E7A12}" xr6:coauthVersionLast="37" xr6:coauthVersionMax="37" xr10:uidLastSave="{00000000-0000-0000-0000-000000000000}"/>
  <workbookProtection workbookAlgorithmName="SHA-512" workbookHashValue="oNyufbT5+P0nUCdO8HFMcPproLb5rvZAuL1o95ZgaJJINTL7qMj+nBKwgzj8C5wniuRTsVLkR4g57otN6d58uw==" workbookSaltValue="3KalGiKdW182fkHvN/K/Iw==" workbookSpinCount="100000" lockStructure="1"/>
  <bookViews>
    <workbookView xWindow="0" yWindow="0" windowWidth="23040" windowHeight="8736" tabRatio="780" xr2:uid="{00000000-000D-0000-FFFF-FFFF00000000}"/>
  </bookViews>
  <sheets>
    <sheet name="Instructions" sheetId="10" r:id="rId1"/>
    <sheet name="Gene Table" sheetId="7" r:id="rId2"/>
    <sheet name="Raw Data" sheetId="1" r:id="rId3"/>
    <sheet name="QC Data Report" sheetId="3" r:id="rId4"/>
    <sheet name="Results" sheetId="12" r:id="rId5"/>
    <sheet name="Calculations" sheetId="2" r:id="rId6"/>
    <sheet name="Summary Raw Data" sheetId="9" r:id="rId7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5" i="2" l="1"/>
  <c r="CL25" i="2" s="1"/>
  <c r="L97" i="2"/>
  <c r="Y25" i="2"/>
  <c r="BL25" i="2" s="1"/>
  <c r="L73" i="2"/>
  <c r="AJ24" i="9" s="1"/>
  <c r="AY25" i="2"/>
  <c r="K25" i="2"/>
  <c r="AX25" i="2" s="1"/>
  <c r="M25" i="2"/>
  <c r="CM25" i="2" s="1"/>
  <c r="M97" i="2"/>
  <c r="AO24" i="9" s="1"/>
  <c r="Z25" i="2"/>
  <c r="M73" i="2"/>
  <c r="U25" i="12"/>
  <c r="N25" i="2"/>
  <c r="N97" i="2"/>
  <c r="N73" i="2"/>
  <c r="O25" i="2"/>
  <c r="O97" i="2"/>
  <c r="O73" i="2"/>
  <c r="D4" i="2"/>
  <c r="D76" i="2"/>
  <c r="Q4" i="2"/>
  <c r="D52" i="2"/>
  <c r="AQ4" i="2" s="1"/>
  <c r="D28" i="2"/>
  <c r="D5" i="2"/>
  <c r="D77" i="2"/>
  <c r="Q5" i="2"/>
  <c r="D6" i="2"/>
  <c r="Q6" i="2" s="1"/>
  <c r="C6" i="3" s="1"/>
  <c r="D78" i="2"/>
  <c r="D6" i="3"/>
  <c r="D7" i="2"/>
  <c r="D79" i="2"/>
  <c r="E6" i="9" s="1"/>
  <c r="D8" i="2"/>
  <c r="Q8" i="2"/>
  <c r="C8" i="3" s="1"/>
  <c r="D8" i="3" s="1"/>
  <c r="D80" i="2"/>
  <c r="D9" i="2"/>
  <c r="Q9" i="2" s="1"/>
  <c r="D81" i="2"/>
  <c r="C9" i="3"/>
  <c r="D9" i="3" s="1"/>
  <c r="D10" i="2"/>
  <c r="D82" i="2"/>
  <c r="Q10" i="2"/>
  <c r="C10" i="3" s="1"/>
  <c r="D10" i="3" s="1"/>
  <c r="D11" i="2"/>
  <c r="D83" i="2"/>
  <c r="E10" i="9" s="1"/>
  <c r="D12" i="2"/>
  <c r="D84" i="2"/>
  <c r="D13" i="2"/>
  <c r="D85" i="2"/>
  <c r="E12" i="9" s="1"/>
  <c r="Q13" i="2"/>
  <c r="C13" i="3" s="1"/>
  <c r="D13" i="3" s="1"/>
  <c r="D14" i="2"/>
  <c r="D86" i="2"/>
  <c r="D15" i="2"/>
  <c r="D87" i="2"/>
  <c r="E14" i="9" s="1"/>
  <c r="D16" i="2"/>
  <c r="D88" i="2"/>
  <c r="E15" i="9" s="1"/>
  <c r="D17" i="2"/>
  <c r="D89" i="2"/>
  <c r="Q17" i="2"/>
  <c r="C17" i="3"/>
  <c r="D17" i="3" s="1"/>
  <c r="D18" i="2"/>
  <c r="D90" i="2"/>
  <c r="Q18" i="2"/>
  <c r="C18" i="3" s="1"/>
  <c r="D18" i="3" s="1"/>
  <c r="D19" i="2"/>
  <c r="D91" i="2"/>
  <c r="E18" i="9" s="1"/>
  <c r="D20" i="2"/>
  <c r="D92" i="2"/>
  <c r="D21" i="2"/>
  <c r="D93" i="2"/>
  <c r="E20" i="9" s="1"/>
  <c r="D22" i="2"/>
  <c r="D94" i="2"/>
  <c r="Q22" i="2"/>
  <c r="C22" i="3" s="1"/>
  <c r="D22" i="3" s="1"/>
  <c r="D23" i="2"/>
  <c r="D95" i="2"/>
  <c r="D24" i="2"/>
  <c r="D96" i="2"/>
  <c r="D25" i="2"/>
  <c r="D97" i="2"/>
  <c r="Q25" i="2"/>
  <c r="D26" i="2"/>
  <c r="D98" i="2"/>
  <c r="D27" i="2"/>
  <c r="D99" i="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F5" i="2"/>
  <c r="AS5" i="2" s="1"/>
  <c r="F53" i="2"/>
  <c r="F29" i="2"/>
  <c r="F77" i="2"/>
  <c r="F6" i="2"/>
  <c r="AS6" i="2" s="1"/>
  <c r="F30" i="2"/>
  <c r="AF6" i="2" s="1"/>
  <c r="F54" i="2"/>
  <c r="F78" i="2"/>
  <c r="F7" i="2"/>
  <c r="F55" i="2"/>
  <c r="F31" i="2"/>
  <c r="F79" i="2"/>
  <c r="M6" i="9"/>
  <c r="F8" i="2"/>
  <c r="AF8" i="2" s="1"/>
  <c r="F32" i="2"/>
  <c r="F56" i="2"/>
  <c r="F80" i="2"/>
  <c r="M7" i="9" s="1"/>
  <c r="F9" i="2"/>
  <c r="AS9" i="2"/>
  <c r="F33" i="2"/>
  <c r="AF9" i="2" s="1"/>
  <c r="F57" i="2"/>
  <c r="F81" i="2"/>
  <c r="M8" i="9"/>
  <c r="F10" i="2"/>
  <c r="F34" i="2"/>
  <c r="AF10" i="2"/>
  <c r="F58" i="2"/>
  <c r="AS10" i="2" s="1"/>
  <c r="F82" i="2"/>
  <c r="M9" i="9"/>
  <c r="F11" i="2"/>
  <c r="J10" i="9" s="1"/>
  <c r="F35" i="2"/>
  <c r="F59" i="2"/>
  <c r="AS11" i="2"/>
  <c r="F83" i="2"/>
  <c r="F12" i="2"/>
  <c r="F60" i="2"/>
  <c r="AS12" i="2"/>
  <c r="F36" i="2"/>
  <c r="F84" i="2"/>
  <c r="F13" i="2"/>
  <c r="F37" i="2"/>
  <c r="F61" i="2"/>
  <c r="F85" i="2"/>
  <c r="F14" i="2"/>
  <c r="J13" i="9"/>
  <c r="F38" i="2"/>
  <c r="F62" i="2"/>
  <c r="F86" i="2"/>
  <c r="F15" i="2"/>
  <c r="F63" i="2"/>
  <c r="F39" i="2"/>
  <c r="F87" i="2"/>
  <c r="F16" i="2"/>
  <c r="F40" i="2"/>
  <c r="F64" i="2"/>
  <c r="F88" i="2"/>
  <c r="F17" i="2"/>
  <c r="F65" i="2"/>
  <c r="AS17" i="2" s="1"/>
  <c r="CF17" i="2" s="1"/>
  <c r="F41" i="2"/>
  <c r="K16" i="9"/>
  <c r="F89" i="2"/>
  <c r="F18" i="2"/>
  <c r="F42" i="2"/>
  <c r="F66" i="2"/>
  <c r="F90" i="2"/>
  <c r="F19" i="2"/>
  <c r="F43" i="2"/>
  <c r="F67" i="2"/>
  <c r="F91" i="2"/>
  <c r="M18" i="9" s="1"/>
  <c r="F20" i="2"/>
  <c r="J19" i="9"/>
  <c r="F44" i="2"/>
  <c r="F68" i="2"/>
  <c r="F92" i="2"/>
  <c r="F21" i="2"/>
  <c r="J20" i="9"/>
  <c r="F45" i="2"/>
  <c r="F69" i="2"/>
  <c r="AS21" i="2"/>
  <c r="F93" i="2"/>
  <c r="F22" i="2"/>
  <c r="J21" i="9"/>
  <c r="F46" i="2"/>
  <c r="AF22" i="2"/>
  <c r="F70" i="2"/>
  <c r="L21" i="9"/>
  <c r="F94" i="2"/>
  <c r="F23" i="2"/>
  <c r="F71" i="2"/>
  <c r="L22" i="9" s="1"/>
  <c r="F47" i="2"/>
  <c r="F95" i="2"/>
  <c r="M22" i="9" s="1"/>
  <c r="F24" i="2"/>
  <c r="F72" i="2"/>
  <c r="F48" i="2"/>
  <c r="F96" i="2"/>
  <c r="M23" i="9" s="1"/>
  <c r="F25" i="2"/>
  <c r="AS25" i="2" s="1"/>
  <c r="F73" i="2"/>
  <c r="F49" i="2"/>
  <c r="F97" i="2"/>
  <c r="M24" i="9"/>
  <c r="G5" i="2"/>
  <c r="G29" i="2"/>
  <c r="G53" i="2"/>
  <c r="G77" i="2"/>
  <c r="Q4" i="9" s="1"/>
  <c r="G6" i="2"/>
  <c r="G30" i="2"/>
  <c r="O5" i="9"/>
  <c r="G54" i="2"/>
  <c r="G78" i="2"/>
  <c r="Q5" i="9"/>
  <c r="G7" i="2"/>
  <c r="G31" i="2"/>
  <c r="G55" i="2"/>
  <c r="G79" i="2"/>
  <c r="G8" i="2"/>
  <c r="G56" i="2"/>
  <c r="AT8" i="2"/>
  <c r="G32" i="2"/>
  <c r="G80" i="2"/>
  <c r="G9" i="2"/>
  <c r="N8" i="9" s="1"/>
  <c r="AG9" i="2"/>
  <c r="G33" i="2"/>
  <c r="G57" i="2"/>
  <c r="G81" i="2"/>
  <c r="G10" i="2"/>
  <c r="G34" i="2"/>
  <c r="O9" i="9"/>
  <c r="G58" i="2"/>
  <c r="AT10" i="2" s="1"/>
  <c r="G82" i="2"/>
  <c r="Q9" i="9"/>
  <c r="G11" i="2"/>
  <c r="G59" i="2"/>
  <c r="G35" i="2"/>
  <c r="O10" i="9"/>
  <c r="G83" i="2"/>
  <c r="G12" i="2"/>
  <c r="G36" i="2"/>
  <c r="O11" i="9"/>
  <c r="G60" i="2"/>
  <c r="AT12" i="2" s="1"/>
  <c r="G84" i="2"/>
  <c r="G13" i="2"/>
  <c r="AT13" i="2"/>
  <c r="G61" i="2"/>
  <c r="G37" i="2"/>
  <c r="O12" i="9"/>
  <c r="G85" i="2"/>
  <c r="T13" i="2" s="1"/>
  <c r="BG13" i="2" s="1"/>
  <c r="G14" i="2"/>
  <c r="G62" i="2"/>
  <c r="AT14" i="2"/>
  <c r="CG14" i="2"/>
  <c r="G38" i="2"/>
  <c r="G86" i="2"/>
  <c r="G15" i="2"/>
  <c r="N14" i="9"/>
  <c r="G39" i="2"/>
  <c r="G63" i="2"/>
  <c r="AT15" i="2"/>
  <c r="G87" i="2"/>
  <c r="G16" i="2"/>
  <c r="G40" i="2"/>
  <c r="G64" i="2"/>
  <c r="P15" i="9" s="1"/>
  <c r="G88" i="2"/>
  <c r="G17" i="2"/>
  <c r="N16" i="9" s="1"/>
  <c r="G41" i="2"/>
  <c r="O16" i="9" s="1"/>
  <c r="G65" i="2"/>
  <c r="G89" i="2"/>
  <c r="Q16" i="9" s="1"/>
  <c r="G18" i="2"/>
  <c r="G42" i="2"/>
  <c r="O17" i="9"/>
  <c r="G66" i="2"/>
  <c r="G90" i="2"/>
  <c r="G19" i="2"/>
  <c r="G43" i="2"/>
  <c r="G67" i="2"/>
  <c r="G91" i="2"/>
  <c r="Q18" i="9"/>
  <c r="G20" i="2"/>
  <c r="G44" i="2"/>
  <c r="O19" i="9" s="1"/>
  <c r="G68" i="2"/>
  <c r="G92" i="2"/>
  <c r="Q19" i="9" s="1"/>
  <c r="G21" i="2"/>
  <c r="G45" i="2"/>
  <c r="G69" i="2"/>
  <c r="G93" i="2"/>
  <c r="Q20" i="9" s="1"/>
  <c r="G22" i="2"/>
  <c r="G46" i="2"/>
  <c r="O21" i="9"/>
  <c r="G70" i="2"/>
  <c r="G94" i="2"/>
  <c r="G23" i="2"/>
  <c r="G47" i="2"/>
  <c r="G71" i="2"/>
  <c r="P22" i="9" s="1"/>
  <c r="G95" i="2"/>
  <c r="G24" i="2"/>
  <c r="AT24" i="2" s="1"/>
  <c r="G72" i="2"/>
  <c r="G48" i="2"/>
  <c r="G96" i="2"/>
  <c r="G25" i="2"/>
  <c r="N24" i="9" s="1"/>
  <c r="G49" i="2"/>
  <c r="O24" i="9" s="1"/>
  <c r="G73" i="2"/>
  <c r="AT25" i="2" s="1"/>
  <c r="G97" i="2"/>
  <c r="H5" i="2"/>
  <c r="AH5" i="2" s="1"/>
  <c r="H29" i="2"/>
  <c r="S4" i="9" s="1"/>
  <c r="H77" i="2"/>
  <c r="H53" i="2"/>
  <c r="H6" i="2"/>
  <c r="H30" i="2"/>
  <c r="H54" i="2"/>
  <c r="H78" i="2"/>
  <c r="CH6" i="2"/>
  <c r="H7" i="2"/>
  <c r="H79" i="2"/>
  <c r="U7" i="2"/>
  <c r="BH7" i="2" s="1"/>
  <c r="H31" i="2"/>
  <c r="AH7" i="2"/>
  <c r="H55" i="2"/>
  <c r="AU7" i="2"/>
  <c r="BU7" i="2"/>
  <c r="H8" i="2"/>
  <c r="AU8" i="2" s="1"/>
  <c r="H32" i="2"/>
  <c r="H56" i="2"/>
  <c r="H80" i="2"/>
  <c r="U7" i="9" s="1"/>
  <c r="H9" i="2"/>
  <c r="U9" i="2" s="1"/>
  <c r="H81" i="2"/>
  <c r="U8" i="9" s="1"/>
  <c r="H33" i="2"/>
  <c r="S8" i="9" s="1"/>
  <c r="H57" i="2"/>
  <c r="H10" i="2"/>
  <c r="H58" i="2"/>
  <c r="H34" i="2"/>
  <c r="S9" i="9" s="1"/>
  <c r="H82" i="2"/>
  <c r="H11" i="2"/>
  <c r="H83" i="2"/>
  <c r="H35" i="2"/>
  <c r="S10" i="9" s="1"/>
  <c r="AH11" i="2"/>
  <c r="H59" i="2"/>
  <c r="H12" i="2"/>
  <c r="H60" i="2"/>
  <c r="T11" i="9" s="1"/>
  <c r="H36" i="2"/>
  <c r="H84" i="2"/>
  <c r="U11" i="9"/>
  <c r="H13" i="2"/>
  <c r="H37" i="2"/>
  <c r="H61" i="2"/>
  <c r="H85" i="2"/>
  <c r="H14" i="2"/>
  <c r="AU14" i="2" s="1"/>
  <c r="H38" i="2"/>
  <c r="S13" i="9"/>
  <c r="H62" i="2"/>
  <c r="T13" i="9" s="1"/>
  <c r="H86" i="2"/>
  <c r="U13" i="9" s="1"/>
  <c r="H15" i="2"/>
  <c r="H63" i="2"/>
  <c r="T14" i="9" s="1"/>
  <c r="H39" i="2"/>
  <c r="S14" i="9" s="1"/>
  <c r="H87" i="2"/>
  <c r="U14" i="9" s="1"/>
  <c r="H16" i="2"/>
  <c r="H64" i="2"/>
  <c r="H40" i="2"/>
  <c r="S15" i="9" s="1"/>
  <c r="H88" i="2"/>
  <c r="H17" i="2"/>
  <c r="U17" i="2" s="1"/>
  <c r="H41" i="2"/>
  <c r="H65" i="2"/>
  <c r="T16" i="9" s="1"/>
  <c r="AU17" i="2"/>
  <c r="H89" i="2"/>
  <c r="H18" i="2"/>
  <c r="H42" i="2"/>
  <c r="S17" i="9" s="1"/>
  <c r="H66" i="2"/>
  <c r="H90" i="2"/>
  <c r="U17" i="9"/>
  <c r="H19" i="2"/>
  <c r="H67" i="2"/>
  <c r="H43" i="2"/>
  <c r="H91" i="2"/>
  <c r="U18" i="9" s="1"/>
  <c r="H20" i="2"/>
  <c r="H68" i="2"/>
  <c r="T19" i="9" s="1"/>
  <c r="AU20" i="2"/>
  <c r="H44" i="2"/>
  <c r="H92" i="2"/>
  <c r="H21" i="2"/>
  <c r="H45" i="2"/>
  <c r="H69" i="2"/>
  <c r="H93" i="2"/>
  <c r="U20" i="9" s="1"/>
  <c r="U21" i="2"/>
  <c r="H22" i="2"/>
  <c r="H46" i="2"/>
  <c r="H70" i="2"/>
  <c r="T21" i="9" s="1"/>
  <c r="H94" i="2"/>
  <c r="H23" i="2"/>
  <c r="H71" i="2"/>
  <c r="AU23" i="2"/>
  <c r="H47" i="2"/>
  <c r="S22" i="9" s="1"/>
  <c r="H95" i="2"/>
  <c r="H24" i="2"/>
  <c r="H72" i="2"/>
  <c r="T23" i="9" s="1"/>
  <c r="AU24" i="2"/>
  <c r="H48" i="2"/>
  <c r="H96" i="2"/>
  <c r="H25" i="2"/>
  <c r="AU25" i="2"/>
  <c r="H49" i="2"/>
  <c r="S24" i="9" s="1"/>
  <c r="H73" i="2"/>
  <c r="H97" i="2"/>
  <c r="U24" i="9" s="1"/>
  <c r="I5" i="2"/>
  <c r="I29" i="2"/>
  <c r="I53" i="2"/>
  <c r="X4" i="9" s="1"/>
  <c r="I77" i="2"/>
  <c r="Y4" i="9" s="1"/>
  <c r="I6" i="2"/>
  <c r="I54" i="2"/>
  <c r="AV6" i="2"/>
  <c r="I30" i="2"/>
  <c r="I78" i="2"/>
  <c r="I7" i="2"/>
  <c r="I55" i="2"/>
  <c r="X6" i="9" s="1"/>
  <c r="I31" i="2"/>
  <c r="W6" i="9" s="1"/>
  <c r="I79" i="2"/>
  <c r="Y6" i="9" s="1"/>
  <c r="I8" i="2"/>
  <c r="AV8" i="2" s="1"/>
  <c r="I32" i="2"/>
  <c r="W7" i="9" s="1"/>
  <c r="I56" i="2"/>
  <c r="I80" i="2"/>
  <c r="Y7" i="9"/>
  <c r="I9" i="2"/>
  <c r="I33" i="2"/>
  <c r="I57" i="2"/>
  <c r="X8" i="9"/>
  <c r="AV9" i="2"/>
  <c r="I81" i="2"/>
  <c r="I10" i="2"/>
  <c r="AV10" i="2"/>
  <c r="I58" i="2"/>
  <c r="X9" i="9" s="1"/>
  <c r="I34" i="2"/>
  <c r="W9" i="9" s="1"/>
  <c r="I82" i="2"/>
  <c r="I11" i="2"/>
  <c r="AV11" i="2" s="1"/>
  <c r="I59" i="2"/>
  <c r="I35" i="2"/>
  <c r="W10" i="9" s="1"/>
  <c r="I83" i="2"/>
  <c r="I12" i="2"/>
  <c r="V12" i="2"/>
  <c r="BI12" i="2" s="1"/>
  <c r="M12" i="3"/>
  <c r="I36" i="2"/>
  <c r="I60" i="2"/>
  <c r="AV12" i="2"/>
  <c r="I84" i="2"/>
  <c r="Y11" i="9" s="1"/>
  <c r="I13" i="2"/>
  <c r="I37" i="2"/>
  <c r="W12" i="9"/>
  <c r="I61" i="2"/>
  <c r="X12" i="9" s="1"/>
  <c r="I85" i="2"/>
  <c r="Y12" i="9" s="1"/>
  <c r="I14" i="2"/>
  <c r="I62" i="2"/>
  <c r="X13" i="9" s="1"/>
  <c r="I38" i="2"/>
  <c r="I86" i="2"/>
  <c r="I15" i="2"/>
  <c r="AV15" i="2" s="1"/>
  <c r="I63" i="2"/>
  <c r="X14" i="9" s="1"/>
  <c r="I39" i="2"/>
  <c r="I87" i="2"/>
  <c r="I16" i="2"/>
  <c r="V16" i="2" s="1"/>
  <c r="I40" i="2"/>
  <c r="I64" i="2"/>
  <c r="I88" i="2"/>
  <c r="I17" i="2"/>
  <c r="AV17" i="2"/>
  <c r="I41" i="2"/>
  <c r="I65" i="2"/>
  <c r="I89" i="2"/>
  <c r="Y16" i="9"/>
  <c r="I18" i="2"/>
  <c r="AV18" i="2" s="1"/>
  <c r="I66" i="2"/>
  <c r="I42" i="2"/>
  <c r="I90" i="2"/>
  <c r="Y17" i="9" s="1"/>
  <c r="I19" i="2"/>
  <c r="I67" i="2"/>
  <c r="AV19" i="2"/>
  <c r="I43" i="2"/>
  <c r="W18" i="9" s="1"/>
  <c r="I91" i="2"/>
  <c r="I20" i="2"/>
  <c r="AV20" i="2"/>
  <c r="I44" i="2"/>
  <c r="W19" i="9" s="1"/>
  <c r="I68" i="2"/>
  <c r="I92" i="2"/>
  <c r="V20" i="2"/>
  <c r="M20" i="3" s="1"/>
  <c r="I21" i="2"/>
  <c r="I45" i="2"/>
  <c r="I69" i="2"/>
  <c r="X20" i="9"/>
  <c r="AV21" i="2"/>
  <c r="I93" i="2"/>
  <c r="I22" i="2"/>
  <c r="AV22" i="2" s="1"/>
  <c r="I70" i="2"/>
  <c r="X21" i="9" s="1"/>
  <c r="I46" i="2"/>
  <c r="W21" i="9" s="1"/>
  <c r="I94" i="2"/>
  <c r="I23" i="2"/>
  <c r="I71" i="2"/>
  <c r="I47" i="2"/>
  <c r="I95" i="2"/>
  <c r="I24" i="2"/>
  <c r="I48" i="2"/>
  <c r="I72" i="2"/>
  <c r="X23" i="9" s="1"/>
  <c r="I96" i="2"/>
  <c r="I25" i="2"/>
  <c r="AV25" i="2" s="1"/>
  <c r="I49" i="2"/>
  <c r="W24" i="9"/>
  <c r="I73" i="2"/>
  <c r="X24" i="9" s="1"/>
  <c r="I97" i="2"/>
  <c r="J5" i="2"/>
  <c r="J53" i="2"/>
  <c r="J29" i="2"/>
  <c r="J77" i="2"/>
  <c r="J6" i="2"/>
  <c r="Z5" i="9" s="1"/>
  <c r="J54" i="2"/>
  <c r="J30" i="2"/>
  <c r="J78" i="2"/>
  <c r="J7" i="2"/>
  <c r="J31" i="2"/>
  <c r="J55" i="2"/>
  <c r="AB6" i="9"/>
  <c r="J79" i="2"/>
  <c r="J8" i="2"/>
  <c r="J32" i="2"/>
  <c r="AA7" i="9" s="1"/>
  <c r="J56" i="2"/>
  <c r="AB7" i="9" s="1"/>
  <c r="J80" i="2"/>
  <c r="AC7" i="9" s="1"/>
  <c r="J9" i="2"/>
  <c r="AW9" i="2"/>
  <c r="J57" i="2"/>
  <c r="J33" i="2"/>
  <c r="J81" i="2"/>
  <c r="J10" i="2"/>
  <c r="AW10" i="2" s="1"/>
  <c r="J58" i="2"/>
  <c r="J34" i="2"/>
  <c r="AA9" i="9"/>
  <c r="J82" i="2"/>
  <c r="J11" i="2"/>
  <c r="J35" i="2"/>
  <c r="J59" i="2"/>
  <c r="AB10" i="9"/>
  <c r="AW11" i="2"/>
  <c r="J83" i="2"/>
  <c r="W11" i="2"/>
  <c r="J12" i="2"/>
  <c r="J36" i="2"/>
  <c r="J60" i="2"/>
  <c r="J84" i="2"/>
  <c r="AC11" i="9"/>
  <c r="J13" i="2"/>
  <c r="J61" i="2"/>
  <c r="AW13" i="2"/>
  <c r="J37" i="2"/>
  <c r="AA12" i="9" s="1"/>
  <c r="J85" i="2"/>
  <c r="J14" i="2"/>
  <c r="AW14" i="2" s="1"/>
  <c r="J62" i="2"/>
  <c r="J38" i="2"/>
  <c r="J86" i="2"/>
  <c r="J15" i="2"/>
  <c r="J39" i="2"/>
  <c r="AA14" i="9"/>
  <c r="J63" i="2"/>
  <c r="J87" i="2"/>
  <c r="AC14" i="9" s="1"/>
  <c r="J16" i="2"/>
  <c r="AW16" i="2" s="1"/>
  <c r="J40" i="2"/>
  <c r="J64" i="2"/>
  <c r="J88" i="2"/>
  <c r="J17" i="2"/>
  <c r="J65" i="2"/>
  <c r="AW17" i="2"/>
  <c r="J41" i="2"/>
  <c r="J89" i="2"/>
  <c r="J18" i="2"/>
  <c r="AW18" i="2"/>
  <c r="J42" i="2"/>
  <c r="J66" i="2"/>
  <c r="J90" i="2"/>
  <c r="J19" i="2"/>
  <c r="J67" i="2"/>
  <c r="J43" i="2"/>
  <c r="AA18" i="9" s="1"/>
  <c r="J91" i="2"/>
  <c r="AC18" i="9" s="1"/>
  <c r="J20" i="2"/>
  <c r="J68" i="2"/>
  <c r="AW20" i="2"/>
  <c r="J44" i="2"/>
  <c r="AA19" i="9" s="1"/>
  <c r="J92" i="2"/>
  <c r="J21" i="2"/>
  <c r="J45" i="2"/>
  <c r="AA20" i="9" s="1"/>
  <c r="J69" i="2"/>
  <c r="J93" i="2"/>
  <c r="J22" i="2"/>
  <c r="J70" i="2"/>
  <c r="AB21" i="9" s="1"/>
  <c r="J46" i="2"/>
  <c r="J94" i="2"/>
  <c r="J23" i="2"/>
  <c r="J47" i="2"/>
  <c r="J71" i="2"/>
  <c r="J95" i="2"/>
  <c r="AC22" i="9" s="1"/>
  <c r="J24" i="2"/>
  <c r="J48" i="2"/>
  <c r="AA23" i="9" s="1"/>
  <c r="J72" i="2"/>
  <c r="AW24" i="2"/>
  <c r="J96" i="2"/>
  <c r="AC23" i="9" s="1"/>
  <c r="J25" i="2"/>
  <c r="J73" i="2"/>
  <c r="J49" i="2"/>
  <c r="J97" i="2"/>
  <c r="AC24" i="9" s="1"/>
  <c r="K5" i="2"/>
  <c r="K29" i="2"/>
  <c r="K53" i="2"/>
  <c r="AX5" i="2"/>
  <c r="K77" i="2"/>
  <c r="AG4" i="9" s="1"/>
  <c r="K6" i="2"/>
  <c r="K54" i="2"/>
  <c r="AF5" i="9" s="1"/>
  <c r="K30" i="2"/>
  <c r="AE5" i="9"/>
  <c r="K78" i="2"/>
  <c r="AG5" i="9" s="1"/>
  <c r="K7" i="2"/>
  <c r="K55" i="2"/>
  <c r="AF6" i="9"/>
  <c r="AX7" i="2"/>
  <c r="K31" i="2"/>
  <c r="K79" i="2"/>
  <c r="K8" i="2"/>
  <c r="K32" i="2"/>
  <c r="K56" i="2"/>
  <c r="K80" i="2"/>
  <c r="K9" i="2"/>
  <c r="K57" i="2"/>
  <c r="K33" i="2"/>
  <c r="K81" i="2"/>
  <c r="AG8" i="9"/>
  <c r="K10" i="2"/>
  <c r="K34" i="2"/>
  <c r="K58" i="2"/>
  <c r="K82" i="2"/>
  <c r="K11" i="2"/>
  <c r="K35" i="2"/>
  <c r="K59" i="2"/>
  <c r="K83" i="2"/>
  <c r="K12" i="2"/>
  <c r="K60" i="2"/>
  <c r="K36" i="2"/>
  <c r="K84" i="2"/>
  <c r="AG11" i="9" s="1"/>
  <c r="K13" i="2"/>
  <c r="K37" i="2"/>
  <c r="K61" i="2"/>
  <c r="K85" i="2"/>
  <c r="AG12" i="9" s="1"/>
  <c r="K14" i="2"/>
  <c r="K62" i="2"/>
  <c r="AF13" i="9" s="1"/>
  <c r="K38" i="2"/>
  <c r="AE13" i="9" s="1"/>
  <c r="K86" i="2"/>
  <c r="K15" i="2"/>
  <c r="AX15" i="2"/>
  <c r="K63" i="2"/>
  <c r="AF14" i="9" s="1"/>
  <c r="K39" i="2"/>
  <c r="K87" i="2"/>
  <c r="K16" i="2"/>
  <c r="K40" i="2"/>
  <c r="K64" i="2"/>
  <c r="K88" i="2"/>
  <c r="K17" i="2"/>
  <c r="AX17" i="2" s="1"/>
  <c r="K65" i="2"/>
  <c r="K41" i="2"/>
  <c r="AE16" i="9" s="1"/>
  <c r="K89" i="2"/>
  <c r="K18" i="2"/>
  <c r="K66" i="2"/>
  <c r="AX18" i="2"/>
  <c r="K42" i="2"/>
  <c r="K90" i="2"/>
  <c r="K19" i="2"/>
  <c r="AX19" i="2"/>
  <c r="K43" i="2"/>
  <c r="AE18" i="9" s="1"/>
  <c r="K67" i="2"/>
  <c r="K91" i="2"/>
  <c r="AG18" i="9" s="1"/>
  <c r="CK19" i="2"/>
  <c r="K20" i="2"/>
  <c r="K44" i="2"/>
  <c r="K68" i="2"/>
  <c r="AF19" i="9"/>
  <c r="AX20" i="2"/>
  <c r="K92" i="2"/>
  <c r="K21" i="2"/>
  <c r="K69" i="2"/>
  <c r="AF20" i="9" s="1"/>
  <c r="K45" i="2"/>
  <c r="K93" i="2"/>
  <c r="K22" i="2"/>
  <c r="K70" i="2"/>
  <c r="K46" i="2"/>
  <c r="K94" i="2"/>
  <c r="K23" i="2"/>
  <c r="K47" i="2"/>
  <c r="K71" i="2"/>
  <c r="K95" i="2"/>
  <c r="AG22" i="9" s="1"/>
  <c r="K24" i="2"/>
  <c r="K48" i="2"/>
  <c r="AE23" i="9" s="1"/>
  <c r="K72" i="2"/>
  <c r="AF23" i="9" s="1"/>
  <c r="AX24" i="2"/>
  <c r="K96" i="2"/>
  <c r="AG23" i="9" s="1"/>
  <c r="K73" i="2"/>
  <c r="AF24" i="9" s="1"/>
  <c r="K49" i="2"/>
  <c r="K97" i="2"/>
  <c r="L5" i="2"/>
  <c r="L29" i="2"/>
  <c r="AI4" i="9" s="1"/>
  <c r="L53" i="2"/>
  <c r="L77" i="2"/>
  <c r="L6" i="2"/>
  <c r="L30" i="2"/>
  <c r="L54" i="2"/>
  <c r="AY6" i="2"/>
  <c r="L78" i="2"/>
  <c r="L7" i="2"/>
  <c r="L55" i="2"/>
  <c r="L31" i="2"/>
  <c r="L79" i="2"/>
  <c r="AK6" i="9" s="1"/>
  <c r="L8" i="2"/>
  <c r="L32" i="2"/>
  <c r="L56" i="2"/>
  <c r="L80" i="2"/>
  <c r="L9" i="2"/>
  <c r="L33" i="2"/>
  <c r="L57" i="2"/>
  <c r="L81" i="2"/>
  <c r="AK8" i="9" s="1"/>
  <c r="L10" i="2"/>
  <c r="AY10" i="2"/>
  <c r="L34" i="2"/>
  <c r="AI9" i="9" s="1"/>
  <c r="L58" i="2"/>
  <c r="L82" i="2"/>
  <c r="L11" i="2"/>
  <c r="AY11" i="2" s="1"/>
  <c r="L59" i="2"/>
  <c r="L35" i="2"/>
  <c r="AI10" i="9"/>
  <c r="L83" i="2"/>
  <c r="L12" i="2"/>
  <c r="L36" i="2"/>
  <c r="L60" i="2"/>
  <c r="AJ11" i="9"/>
  <c r="AY12" i="2"/>
  <c r="L84" i="2"/>
  <c r="L13" i="2"/>
  <c r="L85" i="2"/>
  <c r="L37" i="2"/>
  <c r="L61" i="2"/>
  <c r="L14" i="2"/>
  <c r="AY14" i="2"/>
  <c r="L62" i="2"/>
  <c r="L38" i="2"/>
  <c r="L86" i="2"/>
  <c r="L15" i="2"/>
  <c r="AY15" i="2" s="1"/>
  <c r="L39" i="2"/>
  <c r="L63" i="2"/>
  <c r="L87" i="2"/>
  <c r="L16" i="2"/>
  <c r="L64" i="2"/>
  <c r="AY16" i="2"/>
  <c r="L40" i="2"/>
  <c r="L88" i="2"/>
  <c r="L17" i="2"/>
  <c r="L89" i="2"/>
  <c r="L41" i="2"/>
  <c r="AL17" i="2"/>
  <c r="L65" i="2"/>
  <c r="L18" i="2"/>
  <c r="L42" i="2"/>
  <c r="L66" i="2"/>
  <c r="L90" i="2"/>
  <c r="L19" i="2"/>
  <c r="L67" i="2"/>
  <c r="L43" i="2"/>
  <c r="AI18" i="9" s="1"/>
  <c r="L91" i="2"/>
  <c r="L20" i="2"/>
  <c r="L44" i="2"/>
  <c r="L68" i="2"/>
  <c r="AJ19" i="9"/>
  <c r="L92" i="2"/>
  <c r="L21" i="2"/>
  <c r="AL21" i="2" s="1"/>
  <c r="L93" i="2"/>
  <c r="AK20" i="9" s="1"/>
  <c r="L45" i="2"/>
  <c r="L69" i="2"/>
  <c r="L22" i="2"/>
  <c r="L46" i="2"/>
  <c r="L70" i="2"/>
  <c r="L94" i="2"/>
  <c r="L23" i="2"/>
  <c r="L71" i="2"/>
  <c r="L47" i="2"/>
  <c r="AI22" i="9"/>
  <c r="L95" i="2"/>
  <c r="AK22" i="9" s="1"/>
  <c r="L24" i="2"/>
  <c r="L48" i="2"/>
  <c r="L72" i="2"/>
  <c r="AY24" i="2"/>
  <c r="L96" i="2"/>
  <c r="L49" i="2"/>
  <c r="AI24" i="9" s="1"/>
  <c r="M5" i="2"/>
  <c r="AZ5" i="2" s="1"/>
  <c r="M53" i="2"/>
  <c r="M29" i="2"/>
  <c r="M77" i="2"/>
  <c r="AO4" i="9" s="1"/>
  <c r="M6" i="2"/>
  <c r="M30" i="2"/>
  <c r="M54" i="2"/>
  <c r="M78" i="2"/>
  <c r="AO5" i="9" s="1"/>
  <c r="M7" i="2"/>
  <c r="M55" i="2"/>
  <c r="AZ7" i="2"/>
  <c r="M31" i="2"/>
  <c r="AM6" i="9" s="1"/>
  <c r="M79" i="2"/>
  <c r="M8" i="2"/>
  <c r="M80" i="2"/>
  <c r="Z8" i="2"/>
  <c r="M32" i="2"/>
  <c r="AM8" i="2"/>
  <c r="M56" i="2"/>
  <c r="AN7" i="9" s="1"/>
  <c r="AZ8" i="2"/>
  <c r="BZ8" i="2"/>
  <c r="M9" i="2"/>
  <c r="M33" i="2"/>
  <c r="M57" i="2"/>
  <c r="AZ9" i="2"/>
  <c r="M81" i="2"/>
  <c r="M10" i="2"/>
  <c r="AZ10" i="2"/>
  <c r="M58" i="2"/>
  <c r="M34" i="2"/>
  <c r="M82" i="2"/>
  <c r="AO9" i="9" s="1"/>
  <c r="M11" i="2"/>
  <c r="AZ11" i="2" s="1"/>
  <c r="M35" i="2"/>
  <c r="M59" i="2"/>
  <c r="M83" i="2"/>
  <c r="M12" i="2"/>
  <c r="M84" i="2"/>
  <c r="Z12" i="2"/>
  <c r="M36" i="2"/>
  <c r="AM11" i="9" s="1"/>
  <c r="M60" i="2"/>
  <c r="M13" i="2"/>
  <c r="M61" i="2"/>
  <c r="AZ13" i="2"/>
  <c r="M37" i="2"/>
  <c r="M85" i="2"/>
  <c r="M14" i="2"/>
  <c r="AZ14" i="2"/>
  <c r="M38" i="2"/>
  <c r="M62" i="2"/>
  <c r="M86" i="2"/>
  <c r="AO13" i="9"/>
  <c r="M15" i="2"/>
  <c r="AZ15" i="2" s="1"/>
  <c r="M63" i="2"/>
  <c r="M39" i="2"/>
  <c r="AM14" i="9" s="1"/>
  <c r="M87" i="2"/>
  <c r="AO14" i="9" s="1"/>
  <c r="M16" i="2"/>
  <c r="M88" i="2"/>
  <c r="M40" i="2"/>
  <c r="AM15" i="9"/>
  <c r="M64" i="2"/>
  <c r="AZ16" i="2"/>
  <c r="BZ16" i="2"/>
  <c r="M17" i="2"/>
  <c r="M41" i="2"/>
  <c r="M65" i="2"/>
  <c r="AZ17" i="2"/>
  <c r="M89" i="2"/>
  <c r="M18" i="2"/>
  <c r="M66" i="2"/>
  <c r="AZ18" i="2"/>
  <c r="M42" i="2"/>
  <c r="M90" i="2"/>
  <c r="M19" i="2"/>
  <c r="M43" i="2"/>
  <c r="M67" i="2"/>
  <c r="M91" i="2"/>
  <c r="M20" i="2"/>
  <c r="M92" i="2"/>
  <c r="AO19" i="9" s="1"/>
  <c r="M44" i="2"/>
  <c r="AM19" i="9"/>
  <c r="M68" i="2"/>
  <c r="M21" i="2"/>
  <c r="M69" i="2"/>
  <c r="M45" i="2"/>
  <c r="M93" i="2"/>
  <c r="AO20" i="9" s="1"/>
  <c r="M22" i="2"/>
  <c r="AZ22" i="2" s="1"/>
  <c r="M46" i="2"/>
  <c r="AM21" i="9" s="1"/>
  <c r="M70" i="2"/>
  <c r="M94" i="2"/>
  <c r="M23" i="2"/>
  <c r="CM23" i="2"/>
  <c r="M71" i="2"/>
  <c r="M47" i="2"/>
  <c r="M95" i="2"/>
  <c r="AO22" i="9" s="1"/>
  <c r="M24" i="2"/>
  <c r="M96" i="2"/>
  <c r="M48" i="2"/>
  <c r="M72" i="2"/>
  <c r="AN23" i="9"/>
  <c r="M49" i="2"/>
  <c r="N5" i="2"/>
  <c r="N29" i="2"/>
  <c r="N53" i="2"/>
  <c r="AR4" i="9"/>
  <c r="N77" i="2"/>
  <c r="AS4" i="9" s="1"/>
  <c r="N6" i="2"/>
  <c r="N54" i="2"/>
  <c r="AR5" i="9" s="1"/>
  <c r="N30" i="2"/>
  <c r="AQ5" i="9" s="1"/>
  <c r="N78" i="2"/>
  <c r="AS5" i="9"/>
  <c r="CN6" i="2"/>
  <c r="N7" i="2"/>
  <c r="N79" i="2"/>
  <c r="AS6" i="9"/>
  <c r="AA7" i="2"/>
  <c r="N31" i="2"/>
  <c r="AQ6" i="9"/>
  <c r="N55" i="2"/>
  <c r="AR6" i="9" s="1"/>
  <c r="N8" i="2"/>
  <c r="N56" i="2"/>
  <c r="AR7" i="9"/>
  <c r="N32" i="2"/>
  <c r="AQ7" i="9" s="1"/>
  <c r="N80" i="2"/>
  <c r="N9" i="2"/>
  <c r="N33" i="2"/>
  <c r="N57" i="2"/>
  <c r="N81" i="2"/>
  <c r="AS8" i="9" s="1"/>
  <c r="N10" i="2"/>
  <c r="BA10" i="2" s="1"/>
  <c r="CN10" i="2"/>
  <c r="N58" i="2"/>
  <c r="N34" i="2"/>
  <c r="AQ9" i="9" s="1"/>
  <c r="N82" i="2"/>
  <c r="AS9" i="9" s="1"/>
  <c r="N11" i="2"/>
  <c r="N83" i="2"/>
  <c r="N35" i="2"/>
  <c r="AQ10" i="9"/>
  <c r="N59" i="2"/>
  <c r="AR10" i="9" s="1"/>
  <c r="N12" i="2"/>
  <c r="N60" i="2"/>
  <c r="AR11" i="9"/>
  <c r="N36" i="2"/>
  <c r="N84" i="2"/>
  <c r="AS11" i="9" s="1"/>
  <c r="N13" i="2"/>
  <c r="BA13" i="2" s="1"/>
  <c r="N37" i="2"/>
  <c r="AQ12" i="9" s="1"/>
  <c r="N61" i="2"/>
  <c r="AR12" i="9" s="1"/>
  <c r="N85" i="2"/>
  <c r="AS12" i="9"/>
  <c r="N14" i="2"/>
  <c r="N62" i="2"/>
  <c r="N38" i="2"/>
  <c r="N86" i="2"/>
  <c r="AS13" i="9" s="1"/>
  <c r="N15" i="2"/>
  <c r="N87" i="2"/>
  <c r="AS14" i="9"/>
  <c r="N39" i="2"/>
  <c r="AQ14" i="9" s="1"/>
  <c r="N63" i="2"/>
  <c r="AR14" i="9" s="1"/>
  <c r="N16" i="2"/>
  <c r="AP15" i="9" s="1"/>
  <c r="N40" i="2"/>
  <c r="AQ15" i="9" s="1"/>
  <c r="N64" i="2"/>
  <c r="AR15" i="9"/>
  <c r="BA16" i="2"/>
  <c r="N88" i="2"/>
  <c r="N17" i="2"/>
  <c r="N65" i="2"/>
  <c r="N41" i="2"/>
  <c r="AQ16" i="9" s="1"/>
  <c r="N89" i="2"/>
  <c r="AS16" i="9"/>
  <c r="N18" i="2"/>
  <c r="BA18" i="2" s="1"/>
  <c r="N42" i="2"/>
  <c r="N66" i="2"/>
  <c r="N90" i="2"/>
  <c r="N19" i="2"/>
  <c r="N91" i="2"/>
  <c r="AS18" i="9"/>
  <c r="AA19" i="2"/>
  <c r="N43" i="2"/>
  <c r="AQ18" i="9" s="1"/>
  <c r="N67" i="2"/>
  <c r="AR18" i="9"/>
  <c r="N20" i="2"/>
  <c r="N44" i="2"/>
  <c r="AQ19" i="9" s="1"/>
  <c r="N68" i="2"/>
  <c r="AR19" i="9"/>
  <c r="BA20" i="2"/>
  <c r="N92" i="2"/>
  <c r="N21" i="2"/>
  <c r="N69" i="2"/>
  <c r="AR20" i="9" s="1"/>
  <c r="N45" i="2"/>
  <c r="N93" i="2"/>
  <c r="AS20" i="9"/>
  <c r="N22" i="2"/>
  <c r="AP21" i="9" s="1"/>
  <c r="N46" i="2"/>
  <c r="AQ21" i="9"/>
  <c r="N70" i="2"/>
  <c r="AR21" i="9" s="1"/>
  <c r="N94" i="2"/>
  <c r="AS21" i="9" s="1"/>
  <c r="N23" i="2"/>
  <c r="BA23" i="2" s="1"/>
  <c r="N95" i="2"/>
  <c r="AS22" i="9" s="1"/>
  <c r="AA23" i="2"/>
  <c r="N47" i="2"/>
  <c r="AQ22" i="9"/>
  <c r="AN23" i="2"/>
  <c r="N71" i="2"/>
  <c r="CA23" i="2"/>
  <c r="N24" i="2"/>
  <c r="N48" i="2"/>
  <c r="AQ23" i="9" s="1"/>
  <c r="N72" i="2"/>
  <c r="AR23" i="9"/>
  <c r="BA24" i="2"/>
  <c r="N96" i="2"/>
  <c r="N49" i="2"/>
  <c r="O5" i="2"/>
  <c r="O29" i="2"/>
  <c r="AU4" i="9" s="1"/>
  <c r="O53" i="2"/>
  <c r="O77" i="2"/>
  <c r="AW4" i="9" s="1"/>
  <c r="O6" i="2"/>
  <c r="O78" i="2"/>
  <c r="AW5" i="9"/>
  <c r="AB6" i="2"/>
  <c r="O30" i="2"/>
  <c r="AU5" i="9"/>
  <c r="AO6" i="2"/>
  <c r="O54" i="2"/>
  <c r="AV5" i="9" s="1"/>
  <c r="BB6" i="2"/>
  <c r="CB6" i="2"/>
  <c r="O7" i="2"/>
  <c r="O31" i="2"/>
  <c r="AU6" i="9"/>
  <c r="O55" i="2"/>
  <c r="AV6" i="9"/>
  <c r="O79" i="2"/>
  <c r="O8" i="2"/>
  <c r="O56" i="2"/>
  <c r="AV7" i="9" s="1"/>
  <c r="O32" i="2"/>
  <c r="O80" i="2"/>
  <c r="AW7" i="9" s="1"/>
  <c r="O9" i="2"/>
  <c r="O33" i="2"/>
  <c r="O57" i="2"/>
  <c r="AV8" i="9" s="1"/>
  <c r="BB9" i="2"/>
  <c r="O81" i="2"/>
  <c r="AW8" i="9"/>
  <c r="O10" i="2"/>
  <c r="O82" i="2"/>
  <c r="AW9" i="9" s="1"/>
  <c r="O34" i="2"/>
  <c r="AU9" i="9"/>
  <c r="O58" i="2"/>
  <c r="AV9" i="9"/>
  <c r="O11" i="2"/>
  <c r="O35" i="2"/>
  <c r="AU10" i="9" s="1"/>
  <c r="O59" i="2"/>
  <c r="AV10" i="9" s="1"/>
  <c r="BB11" i="2"/>
  <c r="O83" i="2"/>
  <c r="AW10" i="9" s="1"/>
  <c r="O12" i="2"/>
  <c r="O60" i="2"/>
  <c r="AV11" i="9"/>
  <c r="O36" i="2"/>
  <c r="AU11" i="9" s="1"/>
  <c r="O84" i="2"/>
  <c r="AW11" i="9" s="1"/>
  <c r="O13" i="2"/>
  <c r="O37" i="2"/>
  <c r="AU12" i="9"/>
  <c r="O61" i="2"/>
  <c r="BB13" i="2"/>
  <c r="O85" i="2"/>
  <c r="AW12" i="9"/>
  <c r="O14" i="2"/>
  <c r="O86" i="2"/>
  <c r="AW13" i="9"/>
  <c r="AB14" i="2"/>
  <c r="O38" i="2"/>
  <c r="AU13" i="9"/>
  <c r="AO14" i="2"/>
  <c r="O62" i="2"/>
  <c r="AV13" i="9" s="1"/>
  <c r="BB14" i="2"/>
  <c r="CB14" i="2"/>
  <c r="O15" i="2"/>
  <c r="O39" i="2"/>
  <c r="AU14" i="9"/>
  <c r="O63" i="2"/>
  <c r="AV14" i="9"/>
  <c r="O87" i="2"/>
  <c r="O16" i="2"/>
  <c r="O64" i="2"/>
  <c r="O40" i="2"/>
  <c r="O88" i="2"/>
  <c r="AW15" i="9"/>
  <c r="O17" i="2"/>
  <c r="O41" i="2"/>
  <c r="O65" i="2"/>
  <c r="BB17" i="2"/>
  <c r="O89" i="2"/>
  <c r="AW16" i="9" s="1"/>
  <c r="O18" i="2"/>
  <c r="O90" i="2"/>
  <c r="AW17" i="9" s="1"/>
  <c r="AB18" i="2"/>
  <c r="O42" i="2"/>
  <c r="AU17" i="9"/>
  <c r="O66" i="2"/>
  <c r="AV17" i="9" s="1"/>
  <c r="O19" i="2"/>
  <c r="O67" i="2"/>
  <c r="AV18" i="9"/>
  <c r="BB19" i="2"/>
  <c r="O43" i="2"/>
  <c r="AU18" i="9"/>
  <c r="O91" i="2"/>
  <c r="O20" i="2"/>
  <c r="O44" i="2"/>
  <c r="AU19" i="9"/>
  <c r="O68" i="2"/>
  <c r="AV19" i="9" s="1"/>
  <c r="O92" i="2"/>
  <c r="AW19" i="9" s="1"/>
  <c r="O21" i="2"/>
  <c r="O69" i="2"/>
  <c r="AV20" i="9"/>
  <c r="O45" i="2"/>
  <c r="AU20" i="9" s="1"/>
  <c r="O93" i="2"/>
  <c r="O22" i="2"/>
  <c r="O94" i="2"/>
  <c r="AW21" i="9" s="1"/>
  <c r="O46" i="2"/>
  <c r="AU21" i="9" s="1"/>
  <c r="O70" i="2"/>
  <c r="O23" i="2"/>
  <c r="O47" i="2"/>
  <c r="AU22" i="9" s="1"/>
  <c r="O71" i="2"/>
  <c r="AV22" i="9"/>
  <c r="O95" i="2"/>
  <c r="O24" i="2"/>
  <c r="O72" i="2"/>
  <c r="AV23" i="9"/>
  <c r="O48" i="2"/>
  <c r="AU23" i="9" s="1"/>
  <c r="O96" i="2"/>
  <c r="O49" i="2"/>
  <c r="O4" i="2"/>
  <c r="O76" i="2"/>
  <c r="O28" i="2"/>
  <c r="AU3" i="9"/>
  <c r="O52" i="2"/>
  <c r="AV3" i="9" s="1"/>
  <c r="N4" i="2"/>
  <c r="N52" i="2"/>
  <c r="AR3" i="9" s="1"/>
  <c r="BA4" i="2"/>
  <c r="N28" i="2"/>
  <c r="N76" i="2"/>
  <c r="AS3" i="9"/>
  <c r="M4" i="2"/>
  <c r="M28" i="2"/>
  <c r="M52" i="2"/>
  <c r="AN3" i="9"/>
  <c r="AZ4" i="2"/>
  <c r="M76" i="2"/>
  <c r="L4" i="2"/>
  <c r="L28" i="2"/>
  <c r="AI3" i="9" s="1"/>
  <c r="L52" i="2"/>
  <c r="L76" i="2"/>
  <c r="AK3" i="9"/>
  <c r="K4" i="2"/>
  <c r="AX4" i="2" s="1"/>
  <c r="K28" i="2"/>
  <c r="AE3" i="9"/>
  <c r="AK4" i="2"/>
  <c r="K52" i="2"/>
  <c r="K76" i="2"/>
  <c r="AG3" i="9"/>
  <c r="BX4" i="2"/>
  <c r="DK4" i="2" s="1"/>
  <c r="J4" i="2"/>
  <c r="J52" i="2"/>
  <c r="AW4" i="2"/>
  <c r="J28" i="2"/>
  <c r="AA3" i="9" s="1"/>
  <c r="J76" i="2"/>
  <c r="I4" i="2"/>
  <c r="V4" i="2" s="1"/>
  <c r="I76" i="2"/>
  <c r="Y3" i="9" s="1"/>
  <c r="I28" i="2"/>
  <c r="W3" i="9"/>
  <c r="AI4" i="2"/>
  <c r="I52" i="2"/>
  <c r="X3" i="9"/>
  <c r="AV4" i="2"/>
  <c r="BV4" i="2"/>
  <c r="H4" i="2"/>
  <c r="H28" i="2"/>
  <c r="S3" i="9"/>
  <c r="H52" i="2"/>
  <c r="T3" i="9" s="1"/>
  <c r="AU4" i="2"/>
  <c r="H76" i="2"/>
  <c r="G4" i="2"/>
  <c r="G52" i="2"/>
  <c r="G28" i="2"/>
  <c r="G76" i="2"/>
  <c r="F4" i="2"/>
  <c r="AS4" i="2" s="1"/>
  <c r="F28" i="2"/>
  <c r="K3" i="9"/>
  <c r="F52" i="2"/>
  <c r="L3" i="9"/>
  <c r="F76" i="2"/>
  <c r="M3" i="9"/>
  <c r="E5" i="2"/>
  <c r="E29" i="2"/>
  <c r="E53" i="2"/>
  <c r="E77" i="2"/>
  <c r="E6" i="2"/>
  <c r="E30" i="2"/>
  <c r="G5" i="9"/>
  <c r="E54" i="2"/>
  <c r="E78" i="2"/>
  <c r="I5" i="9"/>
  <c r="E7" i="2"/>
  <c r="E31" i="2"/>
  <c r="E55" i="2"/>
  <c r="E79" i="2"/>
  <c r="E8" i="2"/>
  <c r="E56" i="2"/>
  <c r="E32" i="2"/>
  <c r="G7" i="9" s="1"/>
  <c r="E80" i="2"/>
  <c r="E9" i="2"/>
  <c r="F8" i="9"/>
  <c r="E33" i="2"/>
  <c r="E57" i="2"/>
  <c r="AR9" i="2"/>
  <c r="E81" i="2"/>
  <c r="I8" i="9"/>
  <c r="E10" i="2"/>
  <c r="F9" i="9"/>
  <c r="E34" i="2"/>
  <c r="AE10" i="2"/>
  <c r="BR10" i="2" s="1"/>
  <c r="E58" i="2"/>
  <c r="E82" i="2"/>
  <c r="E11" i="2"/>
  <c r="E59" i="2"/>
  <c r="H10" i="9" s="1"/>
  <c r="E35" i="2"/>
  <c r="E83" i="2"/>
  <c r="E12" i="2"/>
  <c r="E36" i="2"/>
  <c r="G11" i="9"/>
  <c r="E60" i="2"/>
  <c r="H11" i="9" s="1"/>
  <c r="E84" i="2"/>
  <c r="I11" i="9"/>
  <c r="E13" i="2"/>
  <c r="E37" i="2"/>
  <c r="G12" i="9"/>
  <c r="E61" i="2"/>
  <c r="H12" i="9" s="1"/>
  <c r="E85" i="2"/>
  <c r="I12" i="9" s="1"/>
  <c r="E14" i="2"/>
  <c r="E38" i="2"/>
  <c r="AE14" i="2"/>
  <c r="BR14" i="2" s="1"/>
  <c r="E62" i="2"/>
  <c r="E86" i="2"/>
  <c r="E15" i="2"/>
  <c r="E63" i="2"/>
  <c r="E39" i="2"/>
  <c r="E87" i="2"/>
  <c r="I14" i="9"/>
  <c r="E16" i="2"/>
  <c r="E40" i="2"/>
  <c r="E64" i="2"/>
  <c r="E88" i="2"/>
  <c r="I15" i="9"/>
  <c r="E17" i="2"/>
  <c r="E65" i="2"/>
  <c r="AR17" i="2"/>
  <c r="E41" i="2"/>
  <c r="E89" i="2"/>
  <c r="E18" i="2"/>
  <c r="E42" i="2"/>
  <c r="G17" i="9" s="1"/>
  <c r="E66" i="2"/>
  <c r="E90" i="2"/>
  <c r="I17" i="9"/>
  <c r="E19" i="2"/>
  <c r="E43" i="2"/>
  <c r="E67" i="2"/>
  <c r="E91" i="2"/>
  <c r="I18" i="9"/>
  <c r="E20" i="2"/>
  <c r="E44" i="2"/>
  <c r="G19" i="9"/>
  <c r="E68" i="2"/>
  <c r="E92" i="2"/>
  <c r="E21" i="2"/>
  <c r="F20" i="9"/>
  <c r="E45" i="2"/>
  <c r="G20" i="9"/>
  <c r="E69" i="2"/>
  <c r="AR21" i="2"/>
  <c r="E93" i="2"/>
  <c r="E22" i="2"/>
  <c r="E46" i="2"/>
  <c r="E70" i="2"/>
  <c r="E94" i="2"/>
  <c r="E23" i="2"/>
  <c r="AR23" i="2" s="1"/>
  <c r="CE23" i="2" s="1"/>
  <c r="E71" i="2"/>
  <c r="E47" i="2"/>
  <c r="E95" i="2"/>
  <c r="E24" i="2"/>
  <c r="E48" i="2"/>
  <c r="AE24" i="2"/>
  <c r="BR24" i="2" s="1"/>
  <c r="E72" i="2"/>
  <c r="E96" i="2"/>
  <c r="I23" i="9"/>
  <c r="E25" i="2"/>
  <c r="E49" i="2"/>
  <c r="G24" i="9" s="1"/>
  <c r="E73" i="2"/>
  <c r="E97" i="2"/>
  <c r="R25" i="2" s="1"/>
  <c r="E25" i="3" s="1"/>
  <c r="E4" i="2"/>
  <c r="E28" i="2"/>
  <c r="E52" i="2"/>
  <c r="H3" i="9" s="1"/>
  <c r="E76" i="2"/>
  <c r="I3" i="9"/>
  <c r="I27" i="2"/>
  <c r="AI27" i="2" s="1"/>
  <c r="I75" i="2"/>
  <c r="J27" i="2"/>
  <c r="J75" i="2"/>
  <c r="AB26" i="9" s="1"/>
  <c r="K27" i="2"/>
  <c r="CX27" i="2" s="1"/>
  <c r="K75" i="2"/>
  <c r="L27" i="2"/>
  <c r="L75" i="2"/>
  <c r="AJ26" i="9" s="1"/>
  <c r="M27" i="2"/>
  <c r="M75" i="2"/>
  <c r="N27" i="2"/>
  <c r="AP26" i="9" s="1"/>
  <c r="N75" i="2"/>
  <c r="AR26" i="9" s="1"/>
  <c r="O27" i="2"/>
  <c r="O75" i="2"/>
  <c r="AV26" i="9" s="1"/>
  <c r="O26" i="2"/>
  <c r="O50" i="2"/>
  <c r="AU25" i="9"/>
  <c r="I26" i="2"/>
  <c r="I50" i="2"/>
  <c r="J26" i="2"/>
  <c r="W26" i="2"/>
  <c r="O26" i="3"/>
  <c r="P26" i="3" s="1"/>
  <c r="J74" i="2"/>
  <c r="J50" i="2"/>
  <c r="K26" i="2"/>
  <c r="K50" i="2"/>
  <c r="AE25" i="9" s="1"/>
  <c r="L26" i="2"/>
  <c r="L50" i="2"/>
  <c r="M26" i="2"/>
  <c r="CM26" i="2"/>
  <c r="M50" i="2"/>
  <c r="N26" i="2"/>
  <c r="DA26" i="2"/>
  <c r="N50" i="2"/>
  <c r="AQ25" i="9" s="1"/>
  <c r="AN26" i="2"/>
  <c r="W26" i="12"/>
  <c r="D49" i="2"/>
  <c r="AD25" i="2" s="1"/>
  <c r="D73" i="2"/>
  <c r="D48" i="2"/>
  <c r="AD24" i="2" s="1"/>
  <c r="D72" i="2"/>
  <c r="D23" i="9"/>
  <c r="D47" i="2"/>
  <c r="D71" i="2"/>
  <c r="E21" i="9"/>
  <c r="D46" i="2"/>
  <c r="AD22" i="2" s="1"/>
  <c r="D70" i="2"/>
  <c r="D21" i="9"/>
  <c r="D45" i="2"/>
  <c r="D69" i="2"/>
  <c r="E19" i="9"/>
  <c r="D44" i="2"/>
  <c r="D68" i="2"/>
  <c r="D19" i="9"/>
  <c r="D43" i="2"/>
  <c r="D67" i="2"/>
  <c r="E17" i="9"/>
  <c r="D42" i="2"/>
  <c r="AD18" i="2" s="1"/>
  <c r="D66" i="2"/>
  <c r="D17" i="9"/>
  <c r="D41" i="2"/>
  <c r="D65" i="2"/>
  <c r="D40" i="2"/>
  <c r="C15" i="9" s="1"/>
  <c r="D64" i="2"/>
  <c r="D15" i="9" s="1"/>
  <c r="D39" i="2"/>
  <c r="D63" i="2"/>
  <c r="E13" i="9"/>
  <c r="D38" i="2"/>
  <c r="AD14" i="2"/>
  <c r="BQ14" i="2"/>
  <c r="D62" i="2"/>
  <c r="D13" i="9"/>
  <c r="D37" i="2"/>
  <c r="AD13" i="2"/>
  <c r="D61" i="2"/>
  <c r="E11" i="9"/>
  <c r="D36" i="2"/>
  <c r="D60" i="2"/>
  <c r="D11" i="9" s="1"/>
  <c r="D35" i="2"/>
  <c r="D59" i="2"/>
  <c r="E9" i="9"/>
  <c r="D34" i="2"/>
  <c r="AD10" i="2"/>
  <c r="D58" i="2"/>
  <c r="D9" i="9" s="1"/>
  <c r="D33" i="2"/>
  <c r="AD9" i="2"/>
  <c r="BQ9" i="2" s="1"/>
  <c r="D57" i="2"/>
  <c r="E7" i="9"/>
  <c r="D32" i="2"/>
  <c r="D56" i="2"/>
  <c r="D7" i="9"/>
  <c r="D31" i="2"/>
  <c r="C6" i="9" s="1"/>
  <c r="D55" i="2"/>
  <c r="E5" i="9"/>
  <c r="D30" i="2"/>
  <c r="D54" i="2"/>
  <c r="D5" i="9"/>
  <c r="D29" i="2"/>
  <c r="AD5" i="2" s="1"/>
  <c r="D53" i="2"/>
  <c r="E3" i="9"/>
  <c r="D3" i="9"/>
  <c r="H27" i="2"/>
  <c r="AH27" i="2"/>
  <c r="H75" i="2"/>
  <c r="T26" i="9" s="1"/>
  <c r="AU27" i="2"/>
  <c r="E27" i="2"/>
  <c r="E75" i="2"/>
  <c r="F27" i="2"/>
  <c r="AS27" i="2" s="1"/>
  <c r="F75" i="2"/>
  <c r="G27" i="2"/>
  <c r="G75" i="2"/>
  <c r="P26" i="9" s="1"/>
  <c r="H26" i="2"/>
  <c r="H50" i="2"/>
  <c r="AH26" i="2"/>
  <c r="K26" i="12" s="1"/>
  <c r="D50" i="2"/>
  <c r="C25" i="9"/>
  <c r="D51" i="2"/>
  <c r="C26" i="9" s="1"/>
  <c r="D74" i="2"/>
  <c r="D25" i="9"/>
  <c r="D75" i="2"/>
  <c r="E25" i="9"/>
  <c r="F26" i="2"/>
  <c r="F74" i="2"/>
  <c r="H74" i="2"/>
  <c r="T25" i="9"/>
  <c r="AU26" i="2"/>
  <c r="H98" i="2"/>
  <c r="U25" i="9" s="1"/>
  <c r="CH26" i="2"/>
  <c r="BU26" i="2"/>
  <c r="DH26" i="2" s="1"/>
  <c r="CU26" i="2"/>
  <c r="F99" i="2"/>
  <c r="H99" i="2"/>
  <c r="U27" i="2"/>
  <c r="K27" i="3" s="1"/>
  <c r="J99" i="2"/>
  <c r="AC26" i="9"/>
  <c r="W27" i="2"/>
  <c r="BJ27" i="2" s="1"/>
  <c r="G26" i="2"/>
  <c r="G50" i="2"/>
  <c r="O25" i="9"/>
  <c r="F50" i="2"/>
  <c r="G74" i="2"/>
  <c r="E26" i="2"/>
  <c r="E50" i="2"/>
  <c r="G25" i="9" s="1"/>
  <c r="K7" i="3"/>
  <c r="L7" i="3" s="1"/>
  <c r="O11" i="3"/>
  <c r="P11" i="3"/>
  <c r="N12" i="3"/>
  <c r="M16" i="3"/>
  <c r="N16" i="3" s="1"/>
  <c r="N20" i="3"/>
  <c r="K21" i="3"/>
  <c r="L21" i="3" s="1"/>
  <c r="E98" i="2"/>
  <c r="F98" i="2"/>
  <c r="S26" i="2"/>
  <c r="BF26" i="2"/>
  <c r="G98" i="2"/>
  <c r="Q25" i="9" s="1"/>
  <c r="U26" i="2"/>
  <c r="K26" i="3"/>
  <c r="L26" i="3" s="1"/>
  <c r="I98" i="2"/>
  <c r="Y25" i="9" s="1"/>
  <c r="J98" i="2"/>
  <c r="K98" i="2"/>
  <c r="L98" i="2"/>
  <c r="AK25" i="9" s="1"/>
  <c r="Y26" i="2"/>
  <c r="BL26" i="2"/>
  <c r="M98" i="2"/>
  <c r="Z26" i="2"/>
  <c r="N98" i="2"/>
  <c r="AA26" i="2"/>
  <c r="W26" i="3" s="1"/>
  <c r="X26" i="3" s="1"/>
  <c r="O98" i="2"/>
  <c r="AB26" i="2"/>
  <c r="E99" i="2"/>
  <c r="R27" i="2"/>
  <c r="G99" i="2"/>
  <c r="I99" i="2"/>
  <c r="Y26" i="9" s="1"/>
  <c r="K99" i="2"/>
  <c r="AG26" i="9" s="1"/>
  <c r="L99" i="2"/>
  <c r="Y27" i="2"/>
  <c r="S27" i="3"/>
  <c r="T27" i="3" s="1"/>
  <c r="M99" i="2"/>
  <c r="Z27" i="2"/>
  <c r="N99" i="2"/>
  <c r="AS26" i="9" s="1"/>
  <c r="O99" i="2"/>
  <c r="AW26" i="9" s="1"/>
  <c r="E74" i="2"/>
  <c r="H25" i="9" s="1"/>
  <c r="I74" i="2"/>
  <c r="AV26" i="2"/>
  <c r="CI26" i="2"/>
  <c r="K74" i="2"/>
  <c r="AX26" i="2"/>
  <c r="L74" i="2"/>
  <c r="AJ25" i="9" s="1"/>
  <c r="AY26" i="2"/>
  <c r="M74" i="2"/>
  <c r="AZ26" i="2"/>
  <c r="O74" i="2"/>
  <c r="AV25" i="9" s="1"/>
  <c r="E51" i="2"/>
  <c r="F51" i="2"/>
  <c r="G51" i="2"/>
  <c r="O26" i="9"/>
  <c r="H51" i="2"/>
  <c r="BU27" i="2"/>
  <c r="DH27" i="2"/>
  <c r="I51" i="2"/>
  <c r="W26" i="9" s="1"/>
  <c r="BV27" i="2"/>
  <c r="DI27" i="2" s="1"/>
  <c r="K51" i="2"/>
  <c r="AE26" i="9" s="1"/>
  <c r="L51" i="2"/>
  <c r="AI26" i="9"/>
  <c r="M51" i="2"/>
  <c r="AM26" i="9" s="1"/>
  <c r="O51" i="2"/>
  <c r="AU26" i="9"/>
  <c r="AO27" i="2"/>
  <c r="AW6" i="9"/>
  <c r="AW14" i="9"/>
  <c r="AW18" i="9"/>
  <c r="AW20" i="9"/>
  <c r="AW22" i="9"/>
  <c r="AW23" i="9"/>
  <c r="AW24" i="9"/>
  <c r="AS7" i="9"/>
  <c r="AS10" i="9"/>
  <c r="AS15" i="9"/>
  <c r="AS17" i="9"/>
  <c r="AS19" i="9"/>
  <c r="AS23" i="9"/>
  <c r="AS24" i="9"/>
  <c r="AS25" i="9"/>
  <c r="AO6" i="9"/>
  <c r="AO7" i="9"/>
  <c r="AO8" i="9"/>
  <c r="AO10" i="9"/>
  <c r="AO11" i="9"/>
  <c r="AO12" i="9"/>
  <c r="AO15" i="9"/>
  <c r="AO16" i="9"/>
  <c r="AO17" i="9"/>
  <c r="AO18" i="9"/>
  <c r="AO21" i="9"/>
  <c r="AO23" i="9"/>
  <c r="AW3" i="9"/>
  <c r="AO3" i="9"/>
  <c r="AK4" i="9"/>
  <c r="AK5" i="9"/>
  <c r="AK7" i="9"/>
  <c r="AK9" i="9"/>
  <c r="AK10" i="9"/>
  <c r="AK11" i="9"/>
  <c r="AK12" i="9"/>
  <c r="AK13" i="9"/>
  <c r="AK14" i="9"/>
  <c r="AK15" i="9"/>
  <c r="AK16" i="9"/>
  <c r="AK17" i="9"/>
  <c r="AK18" i="9"/>
  <c r="AK19" i="9"/>
  <c r="AK21" i="9"/>
  <c r="AK23" i="9"/>
  <c r="AK24" i="9"/>
  <c r="AG6" i="9"/>
  <c r="AG7" i="9"/>
  <c r="AG9" i="9"/>
  <c r="AG10" i="9"/>
  <c r="AG13" i="9"/>
  <c r="AG14" i="9"/>
  <c r="AG15" i="9"/>
  <c r="AG16" i="9"/>
  <c r="AG17" i="9"/>
  <c r="AG19" i="9"/>
  <c r="AG20" i="9"/>
  <c r="AG21" i="9"/>
  <c r="AG24" i="9"/>
  <c r="AC4" i="9"/>
  <c r="AC5" i="9"/>
  <c r="AC6" i="9"/>
  <c r="AC8" i="9"/>
  <c r="AC9" i="9"/>
  <c r="AC10" i="9"/>
  <c r="AC12" i="9"/>
  <c r="AC13" i="9"/>
  <c r="AC15" i="9"/>
  <c r="AC16" i="9"/>
  <c r="AC17" i="9"/>
  <c r="AC19" i="9"/>
  <c r="AC20" i="9"/>
  <c r="AC21" i="9"/>
  <c r="AC25" i="9"/>
  <c r="AC3" i="9"/>
  <c r="Y5" i="9"/>
  <c r="Y8" i="9"/>
  <c r="Y9" i="9"/>
  <c r="Y10" i="9"/>
  <c r="Y13" i="9"/>
  <c r="Y14" i="9"/>
  <c r="Y15" i="9"/>
  <c r="Y18" i="9"/>
  <c r="Y19" i="9"/>
  <c r="Y20" i="9"/>
  <c r="Y21" i="9"/>
  <c r="Y22" i="9"/>
  <c r="Y23" i="9"/>
  <c r="Y24" i="9"/>
  <c r="U4" i="9"/>
  <c r="U5" i="9"/>
  <c r="U6" i="9"/>
  <c r="U9" i="9"/>
  <c r="U10" i="9"/>
  <c r="U12" i="9"/>
  <c r="U15" i="9"/>
  <c r="U16" i="9"/>
  <c r="U19" i="9"/>
  <c r="U21" i="9"/>
  <c r="U22" i="9"/>
  <c r="U23" i="9"/>
  <c r="U26" i="9"/>
  <c r="Q6" i="9"/>
  <c r="Q7" i="9"/>
  <c r="Q8" i="9"/>
  <c r="Q11" i="9"/>
  <c r="Q13" i="9"/>
  <c r="Q15" i="9"/>
  <c r="Q17" i="9"/>
  <c r="Q21" i="9"/>
  <c r="Q22" i="9"/>
  <c r="Q23" i="9"/>
  <c r="Q24" i="9"/>
  <c r="U3" i="9"/>
  <c r="AV4" i="9"/>
  <c r="AV12" i="9"/>
  <c r="AV15" i="9"/>
  <c r="AV16" i="9"/>
  <c r="AV21" i="9"/>
  <c r="AV24" i="9"/>
  <c r="AR8" i="9"/>
  <c r="AR9" i="9"/>
  <c r="AR13" i="9"/>
  <c r="AR16" i="9"/>
  <c r="AR17" i="9"/>
  <c r="AR22" i="9"/>
  <c r="AR24" i="9"/>
  <c r="N74" i="2"/>
  <c r="AR25" i="9" s="1"/>
  <c r="AN4" i="9"/>
  <c r="AN5" i="9"/>
  <c r="AN6" i="9"/>
  <c r="AN8" i="9"/>
  <c r="AN9" i="9"/>
  <c r="AN10" i="9"/>
  <c r="AN11" i="9"/>
  <c r="AN12" i="9"/>
  <c r="AN13" i="9"/>
  <c r="AN14" i="9"/>
  <c r="AN15" i="9"/>
  <c r="AN16" i="9"/>
  <c r="AN17" i="9"/>
  <c r="AN18" i="9"/>
  <c r="AN19" i="9"/>
  <c r="AN20" i="9"/>
  <c r="AN21" i="9"/>
  <c r="AN22" i="9"/>
  <c r="AN24" i="9"/>
  <c r="AN25" i="9"/>
  <c r="AN26" i="9"/>
  <c r="AJ4" i="9"/>
  <c r="AJ5" i="9"/>
  <c r="AJ6" i="9"/>
  <c r="AJ7" i="9"/>
  <c r="AJ8" i="9"/>
  <c r="AJ9" i="9"/>
  <c r="AJ10" i="9"/>
  <c r="AJ12" i="9"/>
  <c r="AJ13" i="9"/>
  <c r="AJ14" i="9"/>
  <c r="AJ15" i="9"/>
  <c r="AJ16" i="9"/>
  <c r="AJ17" i="9"/>
  <c r="AJ18" i="9"/>
  <c r="AJ20" i="9"/>
  <c r="AJ21" i="9"/>
  <c r="AJ22" i="9"/>
  <c r="AJ23" i="9"/>
  <c r="AF4" i="9"/>
  <c r="AF7" i="9"/>
  <c r="AF8" i="9"/>
  <c r="AF9" i="9"/>
  <c r="AF10" i="9"/>
  <c r="AF11" i="9"/>
  <c r="AF12" i="9"/>
  <c r="AF15" i="9"/>
  <c r="AF16" i="9"/>
  <c r="AF17" i="9"/>
  <c r="AF18" i="9"/>
  <c r="AF21" i="9"/>
  <c r="AF22" i="9"/>
  <c r="AF26" i="9"/>
  <c r="AB4" i="9"/>
  <c r="AB5" i="9"/>
  <c r="AB8" i="9"/>
  <c r="AB9" i="9"/>
  <c r="AB11" i="9"/>
  <c r="AB12" i="9"/>
  <c r="AB13" i="9"/>
  <c r="AB14" i="9"/>
  <c r="AB15" i="9"/>
  <c r="AB16" i="9"/>
  <c r="AB17" i="9"/>
  <c r="AB18" i="9"/>
  <c r="AB19" i="9"/>
  <c r="AB20" i="9"/>
  <c r="AB22" i="9"/>
  <c r="AB23" i="9"/>
  <c r="AB24" i="9"/>
  <c r="AB25" i="9"/>
  <c r="AJ3" i="9"/>
  <c r="AI5" i="9"/>
  <c r="AI6" i="9"/>
  <c r="AI7" i="9"/>
  <c r="AI8" i="9"/>
  <c r="AI11" i="9"/>
  <c r="AI12" i="9"/>
  <c r="AI13" i="9"/>
  <c r="AI14" i="9"/>
  <c r="AI15" i="9"/>
  <c r="AI16" i="9"/>
  <c r="AI17" i="9"/>
  <c r="AI19" i="9"/>
  <c r="AI20" i="9"/>
  <c r="AI21" i="9"/>
  <c r="AI23" i="9"/>
  <c r="AI25" i="9"/>
  <c r="AF3" i="9"/>
  <c r="AB3" i="9"/>
  <c r="X5" i="9"/>
  <c r="X7" i="9"/>
  <c r="X10" i="9"/>
  <c r="X11" i="9"/>
  <c r="X15" i="9"/>
  <c r="X16" i="9"/>
  <c r="X17" i="9"/>
  <c r="X18" i="9"/>
  <c r="X19" i="9"/>
  <c r="X22" i="9"/>
  <c r="X26" i="9"/>
  <c r="T4" i="9"/>
  <c r="T5" i="9"/>
  <c r="T6" i="9"/>
  <c r="T7" i="9"/>
  <c r="T8" i="9"/>
  <c r="T9" i="9"/>
  <c r="T10" i="9"/>
  <c r="T12" i="9"/>
  <c r="T15" i="9"/>
  <c r="T17" i="9"/>
  <c r="T18" i="9"/>
  <c r="T20" i="9"/>
  <c r="T22" i="9"/>
  <c r="T24" i="9"/>
  <c r="P4" i="9"/>
  <c r="P6" i="9"/>
  <c r="P9" i="9"/>
  <c r="P10" i="9"/>
  <c r="P11" i="9"/>
  <c r="P12" i="9"/>
  <c r="P14" i="9"/>
  <c r="P16" i="9"/>
  <c r="P17" i="9"/>
  <c r="P19" i="9"/>
  <c r="P20" i="9"/>
  <c r="P24" i="9"/>
  <c r="P3" i="9"/>
  <c r="AU7" i="9"/>
  <c r="AU8" i="9"/>
  <c r="AU15" i="9"/>
  <c r="AU16" i="9"/>
  <c r="AU24" i="9"/>
  <c r="AQ4" i="9"/>
  <c r="AQ8" i="9"/>
  <c r="AQ11" i="9"/>
  <c r="AQ13" i="9"/>
  <c r="AQ17" i="9"/>
  <c r="AQ20" i="9"/>
  <c r="AQ24" i="9"/>
  <c r="N51" i="2"/>
  <c r="AQ26" i="9"/>
  <c r="AM5" i="9"/>
  <c r="AM7" i="9"/>
  <c r="AM8" i="9"/>
  <c r="AM9" i="9"/>
  <c r="AM10" i="9"/>
  <c r="AM12" i="9"/>
  <c r="AM13" i="9"/>
  <c r="AM16" i="9"/>
  <c r="AM17" i="9"/>
  <c r="AM18" i="9"/>
  <c r="AM20" i="9"/>
  <c r="AM22" i="9"/>
  <c r="AM23" i="9"/>
  <c r="AM24" i="9"/>
  <c r="AM25" i="9"/>
  <c r="AM4" i="9"/>
  <c r="AM3" i="9"/>
  <c r="AE4" i="9"/>
  <c r="AE6" i="9"/>
  <c r="AE7" i="9"/>
  <c r="AE8" i="9"/>
  <c r="AE9" i="9"/>
  <c r="AE10" i="9"/>
  <c r="AE11" i="9"/>
  <c r="AE12" i="9"/>
  <c r="AE14" i="9"/>
  <c r="AE15" i="9"/>
  <c r="AE17" i="9"/>
  <c r="AE19" i="9"/>
  <c r="AE20" i="9"/>
  <c r="AE21" i="9"/>
  <c r="AE22" i="9"/>
  <c r="AE24" i="9"/>
  <c r="AA4" i="9"/>
  <c r="AA5" i="9"/>
  <c r="AA6" i="9"/>
  <c r="AA8" i="9"/>
  <c r="AA10" i="9"/>
  <c r="AA11" i="9"/>
  <c r="AA13" i="9"/>
  <c r="AA15" i="9"/>
  <c r="AA16" i="9"/>
  <c r="AA17" i="9"/>
  <c r="AA21" i="9"/>
  <c r="AA22" i="9"/>
  <c r="AA24" i="9"/>
  <c r="AA25" i="9"/>
  <c r="J51" i="2"/>
  <c r="AA26" i="9" s="1"/>
  <c r="W4" i="9"/>
  <c r="W5" i="9"/>
  <c r="W8" i="9"/>
  <c r="W11" i="9"/>
  <c r="W13" i="9"/>
  <c r="W14" i="9"/>
  <c r="W15" i="9"/>
  <c r="W16" i="9"/>
  <c r="W17" i="9"/>
  <c r="W20" i="9"/>
  <c r="W22" i="9"/>
  <c r="W23" i="9"/>
  <c r="W25" i="9"/>
  <c r="S5" i="9"/>
  <c r="S6" i="9"/>
  <c r="S7" i="9"/>
  <c r="S11" i="9"/>
  <c r="S12" i="9"/>
  <c r="S16" i="9"/>
  <c r="S18" i="9"/>
  <c r="S19" i="9"/>
  <c r="S20" i="9"/>
  <c r="S21" i="9"/>
  <c r="S23" i="9"/>
  <c r="S25" i="9"/>
  <c r="S26" i="9"/>
  <c r="O4" i="9"/>
  <c r="O6" i="9"/>
  <c r="O7" i="9"/>
  <c r="O8" i="9"/>
  <c r="O13" i="9"/>
  <c r="O14" i="9"/>
  <c r="O15" i="9"/>
  <c r="O20" i="9"/>
  <c r="O22" i="9"/>
  <c r="O23" i="9"/>
  <c r="AQ3" i="9"/>
  <c r="O3" i="9"/>
  <c r="AT5" i="9"/>
  <c r="AT10" i="9"/>
  <c r="AT13" i="9"/>
  <c r="AT18" i="9"/>
  <c r="AP5" i="9"/>
  <c r="AP6" i="9"/>
  <c r="AP9" i="9"/>
  <c r="AP11" i="9"/>
  <c r="AP17" i="9"/>
  <c r="AP18" i="9"/>
  <c r="AP22" i="9"/>
  <c r="AP23" i="9"/>
  <c r="AP25" i="9"/>
  <c r="AL4" i="9"/>
  <c r="AL6" i="9"/>
  <c r="AL7" i="9"/>
  <c r="AL8" i="9"/>
  <c r="AL9" i="9"/>
  <c r="AL10" i="9"/>
  <c r="AL11" i="9"/>
  <c r="AL12" i="9"/>
  <c r="AL13" i="9"/>
  <c r="AL14" i="9"/>
  <c r="AL15" i="9"/>
  <c r="AL16" i="9"/>
  <c r="AL17" i="9"/>
  <c r="AL20" i="9"/>
  <c r="AL21" i="9"/>
  <c r="AL24" i="9"/>
  <c r="AL25" i="9"/>
  <c r="AL26" i="9"/>
  <c r="AH5" i="9"/>
  <c r="AH8" i="9"/>
  <c r="AH9" i="9"/>
  <c r="AH10" i="9"/>
  <c r="AH11" i="9"/>
  <c r="AH13" i="9"/>
  <c r="AH14" i="9"/>
  <c r="AH15" i="9"/>
  <c r="AH16" i="9"/>
  <c r="AH17" i="9"/>
  <c r="AH18" i="9"/>
  <c r="AH19" i="9"/>
  <c r="AH23" i="9"/>
  <c r="AH24" i="9"/>
  <c r="AH26" i="9"/>
  <c r="AD4" i="9"/>
  <c r="AD6" i="9"/>
  <c r="AD8" i="9"/>
  <c r="AD13" i="9"/>
  <c r="AD15" i="9"/>
  <c r="AD16" i="9"/>
  <c r="AD17" i="9"/>
  <c r="AD18" i="9"/>
  <c r="AD19" i="9"/>
  <c r="AD23" i="9"/>
  <c r="AD24" i="9"/>
  <c r="AD26" i="9"/>
  <c r="Z8" i="9"/>
  <c r="Z9" i="9"/>
  <c r="Z10" i="9"/>
  <c r="Z12" i="9"/>
  <c r="Z13" i="9"/>
  <c r="Z15" i="9"/>
  <c r="Z16" i="9"/>
  <c r="Z17" i="9"/>
  <c r="Z19" i="9"/>
  <c r="Z23" i="9"/>
  <c r="Z24" i="9"/>
  <c r="V5" i="9"/>
  <c r="V6" i="9"/>
  <c r="V8" i="9"/>
  <c r="V9" i="9"/>
  <c r="V10" i="9"/>
  <c r="V11" i="9"/>
  <c r="V12" i="9"/>
  <c r="V14" i="9"/>
  <c r="V15" i="9"/>
  <c r="V16" i="9"/>
  <c r="V17" i="9"/>
  <c r="V18" i="9"/>
  <c r="V19" i="9"/>
  <c r="V20" i="9"/>
  <c r="V21" i="9"/>
  <c r="V24" i="9"/>
  <c r="R4" i="9"/>
  <c r="R5" i="9"/>
  <c r="R6" i="9"/>
  <c r="R7" i="9"/>
  <c r="R8" i="9"/>
  <c r="R10" i="9"/>
  <c r="R13" i="9"/>
  <c r="R16" i="9"/>
  <c r="R17" i="9"/>
  <c r="R19" i="9"/>
  <c r="R21" i="9"/>
  <c r="R22" i="9"/>
  <c r="R23" i="9"/>
  <c r="R25" i="9"/>
  <c r="N4" i="9"/>
  <c r="N7" i="9"/>
  <c r="N9" i="9"/>
  <c r="N10" i="9"/>
  <c r="N11" i="9"/>
  <c r="N12" i="9"/>
  <c r="N13" i="9"/>
  <c r="N15" i="9"/>
  <c r="N18" i="9"/>
  <c r="N23" i="9"/>
  <c r="N25" i="9"/>
  <c r="N26" i="9"/>
  <c r="AP3" i="9"/>
  <c r="AL3" i="9"/>
  <c r="AD3" i="9"/>
  <c r="Z3" i="9"/>
  <c r="V3" i="9"/>
  <c r="R3" i="9"/>
  <c r="A24" i="9"/>
  <c r="A25" i="9"/>
  <c r="A26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3" i="9"/>
  <c r="BA26" i="2"/>
  <c r="CN26" i="2"/>
  <c r="CA26" i="2"/>
  <c r="DN26" i="2"/>
  <c r="AN27" i="2"/>
  <c r="F3" i="9"/>
  <c r="F4" i="9"/>
  <c r="J6" i="9"/>
  <c r="F7" i="9"/>
  <c r="J8" i="9"/>
  <c r="F10" i="9"/>
  <c r="F13" i="9"/>
  <c r="J14" i="9"/>
  <c r="J15" i="9"/>
  <c r="F16" i="9"/>
  <c r="J16" i="9"/>
  <c r="F17" i="9"/>
  <c r="F22" i="9"/>
  <c r="J22" i="9"/>
  <c r="F23" i="9"/>
  <c r="F24" i="9"/>
  <c r="J24" i="9"/>
  <c r="F26" i="9"/>
  <c r="G3" i="9"/>
  <c r="G4" i="9"/>
  <c r="G6" i="9"/>
  <c r="K7" i="9"/>
  <c r="K11" i="9"/>
  <c r="K12" i="9"/>
  <c r="K13" i="9"/>
  <c r="G14" i="9"/>
  <c r="G15" i="9"/>
  <c r="K17" i="9"/>
  <c r="K18" i="9"/>
  <c r="K19" i="9"/>
  <c r="K20" i="9"/>
  <c r="K21" i="9"/>
  <c r="G22" i="9"/>
  <c r="K22" i="9"/>
  <c r="G23" i="9"/>
  <c r="K23" i="9"/>
  <c r="K24" i="9"/>
  <c r="K25" i="9"/>
  <c r="K26" i="9"/>
  <c r="H5" i="9"/>
  <c r="H7" i="9"/>
  <c r="L8" i="9"/>
  <c r="L11" i="9"/>
  <c r="L12" i="9"/>
  <c r="H23" i="9"/>
  <c r="L23" i="9"/>
  <c r="L24" i="9"/>
  <c r="I7" i="9"/>
  <c r="I9" i="9"/>
  <c r="I10" i="9"/>
  <c r="M10" i="9"/>
  <c r="I13" i="9"/>
  <c r="M13" i="9"/>
  <c r="M15" i="9"/>
  <c r="I16" i="9"/>
  <c r="M16" i="9"/>
  <c r="M17" i="9"/>
  <c r="I19" i="9"/>
  <c r="M19" i="9"/>
  <c r="I20" i="9"/>
  <c r="M20" i="9"/>
  <c r="I21" i="9"/>
  <c r="M21" i="9"/>
  <c r="I24" i="9"/>
  <c r="I25" i="9"/>
  <c r="I26" i="9"/>
  <c r="B4" i="9"/>
  <c r="B5" i="9"/>
  <c r="B6" i="9"/>
  <c r="B7" i="9"/>
  <c r="B8" i="9"/>
  <c r="B9" i="9"/>
  <c r="B11" i="9"/>
  <c r="B12" i="9"/>
  <c r="B13" i="9"/>
  <c r="B14" i="9"/>
  <c r="B15" i="9"/>
  <c r="B16" i="9"/>
  <c r="B17" i="9"/>
  <c r="B18" i="9"/>
  <c r="B20" i="9"/>
  <c r="B21" i="9"/>
  <c r="B23" i="9"/>
  <c r="B24" i="9"/>
  <c r="C4" i="9"/>
  <c r="C8" i="9"/>
  <c r="C9" i="9"/>
  <c r="C10" i="9"/>
  <c r="C11" i="9"/>
  <c r="C12" i="9"/>
  <c r="C13" i="9"/>
  <c r="C14" i="9"/>
  <c r="C17" i="9"/>
  <c r="C18" i="9"/>
  <c r="C19" i="9"/>
  <c r="C20" i="9"/>
  <c r="C21" i="9"/>
  <c r="C22" i="9"/>
  <c r="C23" i="9"/>
  <c r="C24" i="9"/>
  <c r="D4" i="9"/>
  <c r="D6" i="9"/>
  <c r="D8" i="9"/>
  <c r="D10" i="9"/>
  <c r="D12" i="9"/>
  <c r="D14" i="9"/>
  <c r="D16" i="9"/>
  <c r="D18" i="9"/>
  <c r="D20" i="9"/>
  <c r="D22" i="9"/>
  <c r="D24" i="9"/>
  <c r="D26" i="9"/>
  <c r="E4" i="9"/>
  <c r="E8" i="9"/>
  <c r="E16" i="9"/>
  <c r="E22" i="9"/>
  <c r="E24" i="9"/>
  <c r="E26" i="9"/>
  <c r="BL27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75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76" i="2"/>
  <c r="A52" i="2"/>
  <c r="A28" i="2"/>
  <c r="A27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4" i="2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4" i="3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75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51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27" i="1"/>
  <c r="A3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4" i="1"/>
  <c r="BI16" i="2"/>
  <c r="BI20" i="2"/>
  <c r="M14" i="9"/>
  <c r="L17" i="9"/>
  <c r="L14" i="9"/>
  <c r="L13" i="9"/>
  <c r="H21" i="9"/>
  <c r="H20" i="9"/>
  <c r="H18" i="9"/>
  <c r="H17" i="9"/>
  <c r="H15" i="9"/>
  <c r="BI4" i="2"/>
  <c r="BJ11" i="2"/>
  <c r="BM8" i="2"/>
  <c r="B3" i="9"/>
  <c r="BN26" i="2"/>
  <c r="M12" i="9"/>
  <c r="M11" i="9"/>
  <c r="J5" i="9"/>
  <c r="L4" i="9"/>
  <c r="L26" i="9"/>
  <c r="J26" i="9"/>
  <c r="K6" i="9"/>
  <c r="K10" i="9"/>
  <c r="L10" i="9"/>
  <c r="J9" i="9"/>
  <c r="J7" i="9"/>
  <c r="K8" i="9"/>
  <c r="J11" i="9"/>
  <c r="J4" i="9"/>
  <c r="J25" i="9"/>
  <c r="AT26" i="2"/>
  <c r="CJ4" i="2"/>
  <c r="AA4" i="2"/>
  <c r="AN17" i="2"/>
  <c r="AM22" i="2"/>
  <c r="AM14" i="2"/>
  <c r="BZ14" i="2"/>
  <c r="AL19" i="2"/>
  <c r="BY19" i="2"/>
  <c r="DL19" i="2" s="1"/>
  <c r="T19" i="12" s="1"/>
  <c r="AL11" i="2"/>
  <c r="BY11" i="2"/>
  <c r="BX22" i="2"/>
  <c r="DK22" i="2"/>
  <c r="R22" i="12" s="1"/>
  <c r="AK18" i="2"/>
  <c r="BX18" i="2"/>
  <c r="X13" i="2"/>
  <c r="AK13" i="2"/>
  <c r="AK11" i="2"/>
  <c r="W25" i="2"/>
  <c r="W24" i="2"/>
  <c r="AJ24" i="2"/>
  <c r="AJ19" i="2"/>
  <c r="W18" i="2"/>
  <c r="AJ18" i="2"/>
  <c r="W17" i="2"/>
  <c r="AJ17" i="2"/>
  <c r="W16" i="2"/>
  <c r="O16" i="3" s="1"/>
  <c r="AJ16" i="2"/>
  <c r="AJ13" i="2"/>
  <c r="BW13" i="2"/>
  <c r="AJ12" i="2"/>
  <c r="AJ9" i="2"/>
  <c r="BW9" i="2"/>
  <c r="AJ8" i="2"/>
  <c r="AJ5" i="2"/>
  <c r="V25" i="2"/>
  <c r="AI25" i="2"/>
  <c r="AI22" i="2"/>
  <c r="BV22" i="2"/>
  <c r="V21" i="2"/>
  <c r="AI21" i="2"/>
  <c r="AI18" i="2"/>
  <c r="BV18" i="2"/>
  <c r="V17" i="2"/>
  <c r="AI17" i="2"/>
  <c r="AI14" i="2"/>
  <c r="AI10" i="2"/>
  <c r="BV10" i="2"/>
  <c r="V9" i="2"/>
  <c r="AI9" i="2"/>
  <c r="AI6" i="2"/>
  <c r="BV6" i="2"/>
  <c r="AI5" i="2"/>
  <c r="AH23" i="2"/>
  <c r="BU23" i="2"/>
  <c r="BU19" i="2"/>
  <c r="AH18" i="2"/>
  <c r="U14" i="2"/>
  <c r="K14" i="3" s="1"/>
  <c r="L14" i="3" s="1"/>
  <c r="AH14" i="2"/>
  <c r="U5" i="2"/>
  <c r="AG25" i="2"/>
  <c r="BT25" i="2" s="1"/>
  <c r="AG21" i="2"/>
  <c r="AO25" i="9"/>
  <c r="AW25" i="9"/>
  <c r="AM26" i="2"/>
  <c r="U26" i="12" s="1"/>
  <c r="AJ26" i="2"/>
  <c r="AO16" i="2"/>
  <c r="AN13" i="2"/>
  <c r="AN5" i="2"/>
  <c r="CA5" i="2"/>
  <c r="AM18" i="2"/>
  <c r="BZ18" i="2"/>
  <c r="DM18" i="2" s="1"/>
  <c r="V18" i="12" s="1"/>
  <c r="AM10" i="2"/>
  <c r="BZ10" i="2"/>
  <c r="AL23" i="2"/>
  <c r="AL15" i="2"/>
  <c r="BY15" i="2"/>
  <c r="AL7" i="2"/>
  <c r="AK24" i="2"/>
  <c r="AK20" i="2"/>
  <c r="X15" i="2"/>
  <c r="Q15" i="3" s="1"/>
  <c r="R15" i="3" s="1"/>
  <c r="AK15" i="2"/>
  <c r="AK8" i="2"/>
  <c r="X7" i="2"/>
  <c r="AK7" i="2"/>
  <c r="W22" i="2"/>
  <c r="W21" i="2"/>
  <c r="AJ21" i="2"/>
  <c r="W20" i="2"/>
  <c r="AJ20" i="2"/>
  <c r="AJ15" i="2"/>
  <c r="W14" i="2"/>
  <c r="AJ14" i="2"/>
  <c r="AJ11" i="2"/>
  <c r="W10" i="2"/>
  <c r="AJ10" i="2"/>
  <c r="AJ7" i="2"/>
  <c r="AJ6" i="2"/>
  <c r="AI24" i="2"/>
  <c r="V23" i="2"/>
  <c r="AI23" i="2"/>
  <c r="AI20" i="2"/>
  <c r="V19" i="2"/>
  <c r="AI19" i="2"/>
  <c r="AI16" i="2"/>
  <c r="BV16" i="2"/>
  <c r="V15" i="2"/>
  <c r="AI15" i="2"/>
  <c r="AI12" i="2"/>
  <c r="BV12" i="2"/>
  <c r="V11" i="2"/>
  <c r="AI11" i="2"/>
  <c r="BV8" i="2"/>
  <c r="V7" i="2"/>
  <c r="AH25" i="2"/>
  <c r="U24" i="2"/>
  <c r="AH24" i="2"/>
  <c r="BU21" i="2"/>
  <c r="U20" i="2"/>
  <c r="AH20" i="2"/>
  <c r="AH17" i="2"/>
  <c r="BU17" i="2"/>
  <c r="DH17" i="2"/>
  <c r="AH16" i="2"/>
  <c r="BU13" i="2"/>
  <c r="U12" i="2"/>
  <c r="BH12" i="2" s="1"/>
  <c r="AH12" i="2"/>
  <c r="AU11" i="2"/>
  <c r="AU5" i="2"/>
  <c r="BZ26" i="2"/>
  <c r="DM26" i="2" s="1"/>
  <c r="CZ26" i="2"/>
  <c r="W4" i="3"/>
  <c r="X4" i="3" s="1"/>
  <c r="BZ22" i="2"/>
  <c r="AK26" i="9"/>
  <c r="AL27" i="2"/>
  <c r="BY26" i="2"/>
  <c r="DL26" i="2"/>
  <c r="CO11" i="2"/>
  <c r="Y11" i="12" s="1"/>
  <c r="CO7" i="2"/>
  <c r="CN24" i="2"/>
  <c r="AA21" i="2"/>
  <c r="CN20" i="2"/>
  <c r="CN16" i="2"/>
  <c r="W16" i="12" s="1"/>
  <c r="AA13" i="2"/>
  <c r="CN12" i="2"/>
  <c r="AA5" i="2"/>
  <c r="W5" i="3" s="1"/>
  <c r="X5" i="3" s="1"/>
  <c r="Z22" i="2"/>
  <c r="Z18" i="2"/>
  <c r="CM17" i="2"/>
  <c r="U17" i="12" s="1"/>
  <c r="Z14" i="2"/>
  <c r="Z10" i="2"/>
  <c r="U10" i="3"/>
  <c r="Z6" i="2"/>
  <c r="CL22" i="2"/>
  <c r="Y19" i="2"/>
  <c r="BL19" i="2" s="1"/>
  <c r="Y15" i="2"/>
  <c r="BL15" i="2" s="1"/>
  <c r="Y11" i="2"/>
  <c r="Y7" i="2"/>
  <c r="CL6" i="2"/>
  <c r="S6" i="12" s="1"/>
  <c r="CL4" i="2"/>
  <c r="Y5" i="2"/>
  <c r="S5" i="3"/>
  <c r="T5" i="3" s="1"/>
  <c r="O17" i="3"/>
  <c r="P17" i="3" s="1"/>
  <c r="BJ17" i="2"/>
  <c r="BJ26" i="2"/>
  <c r="BH26" i="2"/>
  <c r="BW26" i="2"/>
  <c r="DJ26" i="2"/>
  <c r="CW26" i="2"/>
  <c r="O21" i="3"/>
  <c r="P21" i="3" s="1"/>
  <c r="BX24" i="2"/>
  <c r="DK24" i="2"/>
  <c r="BX20" i="2"/>
  <c r="DK20" i="2" s="1"/>
  <c r="K27" i="12"/>
  <c r="BX16" i="2"/>
  <c r="DK16" i="2" s="1"/>
  <c r="BX12" i="2"/>
  <c r="BX8" i="2"/>
  <c r="BW21" i="2"/>
  <c r="BW17" i="2"/>
  <c r="X25" i="9"/>
  <c r="AF25" i="9"/>
  <c r="AG25" i="9"/>
  <c r="CH27" i="2"/>
  <c r="W4" i="2"/>
  <c r="X25" i="2"/>
  <c r="AK25" i="2"/>
  <c r="X23" i="2"/>
  <c r="BK23" i="2"/>
  <c r="AK23" i="2"/>
  <c r="X21" i="2"/>
  <c r="AK21" i="2"/>
  <c r="X19" i="2"/>
  <c r="AK19" i="2"/>
  <c r="X17" i="2"/>
  <c r="AK17" i="2"/>
  <c r="BX14" i="2"/>
  <c r="BX10" i="2"/>
  <c r="BW19" i="2"/>
  <c r="DJ19" i="2" s="1"/>
  <c r="BW15" i="2"/>
  <c r="BW11" i="2"/>
  <c r="BW7" i="2"/>
  <c r="BV20" i="2"/>
  <c r="BU25" i="2"/>
  <c r="DH25" i="2" s="1"/>
  <c r="CK15" i="2"/>
  <c r="CK11" i="2"/>
  <c r="CK9" i="2"/>
  <c r="CK7" i="2"/>
  <c r="CK5" i="2"/>
  <c r="CJ24" i="2"/>
  <c r="CJ22" i="2"/>
  <c r="O22" i="12" s="1"/>
  <c r="CJ20" i="2"/>
  <c r="CJ18" i="2"/>
  <c r="CJ16" i="2"/>
  <c r="CJ14" i="2"/>
  <c r="CJ12" i="2"/>
  <c r="CJ10" i="2"/>
  <c r="CJ8" i="2"/>
  <c r="CJ6" i="2"/>
  <c r="CI25" i="2"/>
  <c r="CI21" i="2"/>
  <c r="M21" i="12"/>
  <c r="CI19" i="2"/>
  <c r="CI17" i="2"/>
  <c r="CI15" i="2"/>
  <c r="CI13" i="2"/>
  <c r="CI11" i="2"/>
  <c r="CI9" i="2"/>
  <c r="CI7" i="2"/>
  <c r="CI5" i="2"/>
  <c r="CH24" i="2"/>
  <c r="CH22" i="2"/>
  <c r="CH20" i="2"/>
  <c r="CH18" i="2"/>
  <c r="CH14" i="2"/>
  <c r="CH12" i="2"/>
  <c r="BV23" i="2"/>
  <c r="BV21" i="2"/>
  <c r="BV19" i="2"/>
  <c r="BV17" i="2"/>
  <c r="BV15" i="2"/>
  <c r="BV13" i="2"/>
  <c r="BV11" i="2"/>
  <c r="BV9" i="2"/>
  <c r="BV7" i="2"/>
  <c r="BV5" i="2"/>
  <c r="DI5" i="2" s="1"/>
  <c r="BU24" i="2"/>
  <c r="BU16" i="2"/>
  <c r="BU14" i="2"/>
  <c r="BU12" i="2"/>
  <c r="AH10" i="2"/>
  <c r="U8" i="2"/>
  <c r="AH8" i="2"/>
  <c r="BU8" i="2"/>
  <c r="DH8" i="2" s="1"/>
  <c r="L8" i="12" s="1"/>
  <c r="U6" i="2"/>
  <c r="BU6" i="2"/>
  <c r="DH6" i="2"/>
  <c r="L6" i="12" s="1"/>
  <c r="CU6" i="2"/>
  <c r="AO26" i="9"/>
  <c r="P25" i="9"/>
  <c r="AO26" i="2"/>
  <c r="Y26" i="12" s="1"/>
  <c r="BB27" i="2"/>
  <c r="AY27" i="2"/>
  <c r="S27" i="12" s="1"/>
  <c r="R24" i="2"/>
  <c r="Y4" i="2"/>
  <c r="Z4" i="2"/>
  <c r="AM4" i="2"/>
  <c r="BZ4" i="2"/>
  <c r="DM4" i="2" s="1"/>
  <c r="V4" i="12" s="1"/>
  <c r="AG13" i="2"/>
  <c r="BT13" i="2" s="1"/>
  <c r="S5" i="2"/>
  <c r="AF5" i="2"/>
  <c r="BS5" i="2" s="1"/>
  <c r="U4" i="2"/>
  <c r="AH4" i="2"/>
  <c r="BU4" i="2"/>
  <c r="AJ4" i="2"/>
  <c r="CN4" i="2"/>
  <c r="AN4" i="2"/>
  <c r="AB23" i="2"/>
  <c r="Y23" i="3"/>
  <c r="AB19" i="2"/>
  <c r="AO19" i="2"/>
  <c r="AB15" i="2"/>
  <c r="AO15" i="2"/>
  <c r="AO13" i="2"/>
  <c r="CB13" i="2"/>
  <c r="AB11" i="2"/>
  <c r="AO11" i="2"/>
  <c r="CB11" i="2"/>
  <c r="CB9" i="2"/>
  <c r="DO9" i="2" s="1"/>
  <c r="AB7" i="2"/>
  <c r="AO7" i="2"/>
  <c r="CB5" i="2"/>
  <c r="AA24" i="2"/>
  <c r="W24" i="12" s="1"/>
  <c r="AN24" i="2"/>
  <c r="CA24" i="2"/>
  <c r="AA22" i="2"/>
  <c r="W22" i="3"/>
  <c r="CA20" i="2"/>
  <c r="DN20" i="2" s="1"/>
  <c r="AA18" i="2"/>
  <c r="AN18" i="2"/>
  <c r="AA16" i="2"/>
  <c r="AN16" i="2"/>
  <c r="CA16" i="2"/>
  <c r="AA12" i="2"/>
  <c r="AN12" i="2"/>
  <c r="AA10" i="2"/>
  <c r="AN10" i="2"/>
  <c r="CA10" i="2"/>
  <c r="DN10" i="2"/>
  <c r="AA6" i="2"/>
  <c r="CA6" i="2"/>
  <c r="DN6" i="2"/>
  <c r="X6" i="12"/>
  <c r="AM25" i="2"/>
  <c r="BZ25" i="2"/>
  <c r="Z23" i="2"/>
  <c r="BM23" i="2" s="1"/>
  <c r="U23" i="12"/>
  <c r="AM23" i="2"/>
  <c r="BZ23" i="2"/>
  <c r="AM21" i="2"/>
  <c r="BZ21" i="2"/>
  <c r="DM21" i="2" s="1"/>
  <c r="Z19" i="2"/>
  <c r="U19" i="12"/>
  <c r="BZ19" i="2"/>
  <c r="Z17" i="2"/>
  <c r="AM17" i="2"/>
  <c r="BZ17" i="2"/>
  <c r="Z15" i="2"/>
  <c r="AM15" i="2"/>
  <c r="BZ15" i="2"/>
  <c r="DM15" i="2" s="1"/>
  <c r="V15" i="12" s="1"/>
  <c r="Z13" i="2"/>
  <c r="AM13" i="2"/>
  <c r="BZ13" i="2"/>
  <c r="Z11" i="2"/>
  <c r="AM11" i="2"/>
  <c r="BZ11" i="2"/>
  <c r="Z9" i="2"/>
  <c r="BM9" i="2"/>
  <c r="AM9" i="2"/>
  <c r="BZ9" i="2"/>
  <c r="Z7" i="2"/>
  <c r="AM7" i="2"/>
  <c r="BZ7" i="2"/>
  <c r="DM7" i="2" s="1"/>
  <c r="V7" i="12" s="1"/>
  <c r="AM5" i="2"/>
  <c r="BZ5" i="2"/>
  <c r="Y24" i="2"/>
  <c r="AL24" i="2"/>
  <c r="BY24" i="2"/>
  <c r="Y22" i="2"/>
  <c r="S22" i="12" s="1"/>
  <c r="BY22" i="2"/>
  <c r="DL22" i="2" s="1"/>
  <c r="T22" i="12" s="1"/>
  <c r="Y20" i="2"/>
  <c r="AL20" i="2"/>
  <c r="BY20" i="2"/>
  <c r="DL20" i="2" s="1"/>
  <c r="T20" i="12" s="1"/>
  <c r="Y18" i="2"/>
  <c r="S18" i="3" s="1"/>
  <c r="T18" i="3" s="1"/>
  <c r="BY18" i="2"/>
  <c r="DL18" i="2"/>
  <c r="Y16" i="2"/>
  <c r="AL16" i="2"/>
  <c r="BY16" i="2"/>
  <c r="Y14" i="2"/>
  <c r="AL14" i="2"/>
  <c r="BY14" i="2"/>
  <c r="Y12" i="2"/>
  <c r="AL12" i="2"/>
  <c r="BY12" i="2"/>
  <c r="DL12" i="2" s="1"/>
  <c r="Y10" i="2"/>
  <c r="AL10" i="2"/>
  <c r="BY10" i="2"/>
  <c r="AL8" i="2"/>
  <c r="BY8" i="2"/>
  <c r="DL8" i="2" s="1"/>
  <c r="Y6" i="2"/>
  <c r="AL6" i="2"/>
  <c r="BY6" i="2"/>
  <c r="DL6" i="2" s="1"/>
  <c r="T6" i="12" s="1"/>
  <c r="CA4" i="2"/>
  <c r="CB19" i="2"/>
  <c r="CB17" i="2"/>
  <c r="DO17" i="2"/>
  <c r="Z17" i="12" s="1"/>
  <c r="CB15" i="2"/>
  <c r="BB4" i="2"/>
  <c r="CO4" i="2"/>
  <c r="CO24" i="2"/>
  <c r="BB18" i="2"/>
  <c r="CM4" i="2"/>
  <c r="DB23" i="2"/>
  <c r="CO19" i="2"/>
  <c r="DB19" i="2"/>
  <c r="CO15" i="2"/>
  <c r="DB15" i="2"/>
  <c r="DO13" i="2"/>
  <c r="DB11" i="2"/>
  <c r="DB7" i="2"/>
  <c r="DO5" i="2"/>
  <c r="DA24" i="2"/>
  <c r="DA16" i="2"/>
  <c r="DA10" i="2"/>
  <c r="DA6" i="2"/>
  <c r="CZ25" i="2"/>
  <c r="CZ23" i="2"/>
  <c r="CM21" i="2"/>
  <c r="CM19" i="2"/>
  <c r="CZ17" i="2"/>
  <c r="CM15" i="2"/>
  <c r="CM13" i="2"/>
  <c r="CM11" i="2"/>
  <c r="CM9" i="2"/>
  <c r="CM7" i="2"/>
  <c r="CM5" i="2"/>
  <c r="CL24" i="2"/>
  <c r="CY20" i="2"/>
  <c r="CL16" i="2"/>
  <c r="CL14" i="2"/>
  <c r="CL12" i="2"/>
  <c r="CL10" i="2"/>
  <c r="CL8" i="2"/>
  <c r="CY6" i="2"/>
  <c r="CO14" i="2"/>
  <c r="CO10" i="2"/>
  <c r="CO8" i="2"/>
  <c r="CO6" i="2"/>
  <c r="CN23" i="2"/>
  <c r="CN19" i="2"/>
  <c r="W19" i="12" s="1"/>
  <c r="BA7" i="2"/>
  <c r="CN7" i="2"/>
  <c r="W7" i="12" s="1"/>
  <c r="AM24" i="2"/>
  <c r="CM22" i="2"/>
  <c r="CM20" i="2"/>
  <c r="CM18" i="2"/>
  <c r="CM16" i="2"/>
  <c r="CM14" i="2"/>
  <c r="AZ12" i="2"/>
  <c r="AM12" i="2"/>
  <c r="CM12" i="2"/>
  <c r="CM10" i="2"/>
  <c r="CM8" i="2"/>
  <c r="U8" i="12" s="1"/>
  <c r="CM6" i="2"/>
  <c r="CL21" i="2"/>
  <c r="CL17" i="2"/>
  <c r="CL15" i="2"/>
  <c r="AY13" i="2"/>
  <c r="AL13" i="2"/>
  <c r="CL13" i="2"/>
  <c r="CL11" i="2"/>
  <c r="S11" i="12" s="1"/>
  <c r="CL7" i="2"/>
  <c r="S7" i="12" s="1"/>
  <c r="CL5" i="2"/>
  <c r="S5" i="12" s="1"/>
  <c r="CU27" i="2"/>
  <c r="CH4" i="2"/>
  <c r="CU4" i="2"/>
  <c r="L27" i="3"/>
  <c r="K4" i="3"/>
  <c r="L4" i="3" s="1"/>
  <c r="DH4" i="2"/>
  <c r="CK4" i="2"/>
  <c r="CX4" i="2"/>
  <c r="CK24" i="2"/>
  <c r="CX24" i="2"/>
  <c r="CK22" i="2"/>
  <c r="CK20" i="2"/>
  <c r="CX20" i="2"/>
  <c r="CK18" i="2"/>
  <c r="CX18" i="2"/>
  <c r="DK18" i="2"/>
  <c r="CI4" i="2"/>
  <c r="AJ27" i="2"/>
  <c r="BW27" i="2"/>
  <c r="DJ27" i="2" s="1"/>
  <c r="CV4" i="2"/>
  <c r="BW4" i="2"/>
  <c r="X4" i="2"/>
  <c r="BX25" i="2"/>
  <c r="X24" i="2"/>
  <c r="BX23" i="2"/>
  <c r="X22" i="2"/>
  <c r="BX21" i="2"/>
  <c r="X20" i="2"/>
  <c r="BX19" i="2"/>
  <c r="X18" i="2"/>
  <c r="BX17" i="2"/>
  <c r="BX11" i="2"/>
  <c r="DK11" i="2" s="1"/>
  <c r="BX7" i="2"/>
  <c r="BW24" i="2"/>
  <c r="BW20" i="2"/>
  <c r="BW18" i="2"/>
  <c r="BW16" i="2"/>
  <c r="BW14" i="2"/>
  <c r="BW12" i="2"/>
  <c r="BW10" i="2"/>
  <c r="BW8" i="2"/>
  <c r="BV25" i="2"/>
  <c r="BU22" i="2"/>
  <c r="CU22" i="2"/>
  <c r="BU20" i="2"/>
  <c r="BU18" i="2"/>
  <c r="DH18" i="2" s="1"/>
  <c r="CU18" i="2"/>
  <c r="CK16" i="2"/>
  <c r="CK6" i="2"/>
  <c r="CJ25" i="2"/>
  <c r="CJ21" i="2"/>
  <c r="CJ19" i="2"/>
  <c r="CJ17" i="2"/>
  <c r="CJ15" i="2"/>
  <c r="CJ13" i="2"/>
  <c r="CJ11" i="2"/>
  <c r="CJ9" i="2"/>
  <c r="CJ7" i="2"/>
  <c r="CI24" i="2"/>
  <c r="CI22" i="2"/>
  <c r="CI20" i="2"/>
  <c r="M20" i="12" s="1"/>
  <c r="CI18" i="2"/>
  <c r="CI16" i="2"/>
  <c r="CI12" i="2"/>
  <c r="M12" i="12"/>
  <c r="CI10" i="2"/>
  <c r="CI6" i="2"/>
  <c r="CH23" i="2"/>
  <c r="K23" i="12" s="1"/>
  <c r="CH21" i="2"/>
  <c r="CH19" i="2"/>
  <c r="CH17" i="2"/>
  <c r="CH13" i="2"/>
  <c r="AU9" i="2"/>
  <c r="AH9" i="2"/>
  <c r="CH9" i="2"/>
  <c r="CH7" i="2"/>
  <c r="K7" i="12" s="1"/>
  <c r="CH5" i="2"/>
  <c r="CX16" i="2"/>
  <c r="CX10" i="2"/>
  <c r="CX6" i="2"/>
  <c r="CW23" i="2"/>
  <c r="CW19" i="2"/>
  <c r="CW15" i="2"/>
  <c r="CW11" i="2"/>
  <c r="CW7" i="2"/>
  <c r="CV20" i="2"/>
  <c r="CV16" i="2"/>
  <c r="CV12" i="2"/>
  <c r="CU17" i="2"/>
  <c r="BU9" i="2"/>
  <c r="CU9" i="2"/>
  <c r="BF5" i="2"/>
  <c r="G5" i="3"/>
  <c r="H5" i="3" s="1"/>
  <c r="G26" i="3"/>
  <c r="H26" i="3"/>
  <c r="BS10" i="2"/>
  <c r="AQ25" i="2"/>
  <c r="AR24" i="2"/>
  <c r="AS22" i="2"/>
  <c r="CF22" i="2"/>
  <c r="AS14" i="2"/>
  <c r="AF14" i="2"/>
  <c r="BS14" i="2"/>
  <c r="CS14" i="2" s="1"/>
  <c r="L9" i="9"/>
  <c r="M4" i="9"/>
  <c r="L5" i="9"/>
  <c r="H14" i="9"/>
  <c r="H16" i="9"/>
  <c r="H22" i="9"/>
  <c r="L18" i="9"/>
  <c r="L20" i="9"/>
  <c r="M25" i="9"/>
  <c r="H8" i="9"/>
  <c r="H6" i="9"/>
  <c r="G21" i="9"/>
  <c r="G13" i="9"/>
  <c r="K9" i="9"/>
  <c r="K4" i="9"/>
  <c r="P23" i="9"/>
  <c r="P21" i="9"/>
  <c r="P13" i="9"/>
  <c r="P7" i="9"/>
  <c r="P5" i="9"/>
  <c r="AR26" i="2"/>
  <c r="AE26" i="2"/>
  <c r="BR26" i="2" s="1"/>
  <c r="E26" i="12"/>
  <c r="BQ5" i="2"/>
  <c r="BQ10" i="2"/>
  <c r="R22" i="2"/>
  <c r="AG23" i="2"/>
  <c r="AG15" i="2"/>
  <c r="AG7" i="2"/>
  <c r="AF20" i="2"/>
  <c r="AQ19" i="2"/>
  <c r="AE20" i="2"/>
  <c r="AF4" i="2"/>
  <c r="AG11" i="2"/>
  <c r="AF24" i="2"/>
  <c r="AF12" i="2"/>
  <c r="R14" i="2"/>
  <c r="CG25" i="2"/>
  <c r="T5" i="2"/>
  <c r="CF14" i="2"/>
  <c r="CF10" i="2"/>
  <c r="S10" i="2"/>
  <c r="AE25" i="2"/>
  <c r="AE23" i="2"/>
  <c r="R8" i="2"/>
  <c r="T23" i="2"/>
  <c r="T19" i="2"/>
  <c r="S12" i="2"/>
  <c r="R21" i="2"/>
  <c r="AE21" i="2"/>
  <c r="CE21" i="2" s="1"/>
  <c r="R17" i="2"/>
  <c r="R12" i="2"/>
  <c r="E12" i="3" s="1"/>
  <c r="F12" i="3" s="1"/>
  <c r="R11" i="2"/>
  <c r="R10" i="2"/>
  <c r="R9" i="2"/>
  <c r="E9" i="3" s="1"/>
  <c r="AE7" i="2"/>
  <c r="AE5" i="2"/>
  <c r="BR5" i="2"/>
  <c r="AG4" i="2"/>
  <c r="T25" i="2"/>
  <c r="T24" i="2"/>
  <c r="AG24" i="2"/>
  <c r="T22" i="2"/>
  <c r="I22" i="3"/>
  <c r="AG22" i="2"/>
  <c r="BT22" i="2"/>
  <c r="T18" i="2"/>
  <c r="T16" i="2"/>
  <c r="AG16" i="2"/>
  <c r="T14" i="2"/>
  <c r="AG14" i="2"/>
  <c r="T12" i="2"/>
  <c r="AG12" i="2"/>
  <c r="BT12" i="2" s="1"/>
  <c r="T10" i="2"/>
  <c r="AG10" i="2"/>
  <c r="BT10" i="2"/>
  <c r="T9" i="2"/>
  <c r="T8" i="2"/>
  <c r="AG8" i="2"/>
  <c r="BT8" i="2"/>
  <c r="T7" i="2"/>
  <c r="T6" i="2"/>
  <c r="AG6" i="2"/>
  <c r="S25" i="2"/>
  <c r="G25" i="12" s="1"/>
  <c r="AF25" i="2"/>
  <c r="BS25" i="2" s="1"/>
  <c r="S23" i="2"/>
  <c r="AF23" i="2"/>
  <c r="S22" i="2"/>
  <c r="S21" i="2"/>
  <c r="AF21" i="2"/>
  <c r="BS21" i="2" s="1"/>
  <c r="S20" i="2"/>
  <c r="G20" i="3" s="1"/>
  <c r="S17" i="2"/>
  <c r="AF17" i="2"/>
  <c r="S16" i="2"/>
  <c r="S15" i="2"/>
  <c r="S14" i="2"/>
  <c r="S13" i="2"/>
  <c r="S11" i="2"/>
  <c r="AF11" i="2"/>
  <c r="BS11" i="2" s="1"/>
  <c r="S9" i="2"/>
  <c r="S8" i="2"/>
  <c r="S7" i="2"/>
  <c r="AF7" i="2"/>
  <c r="BS7" i="2" s="1"/>
  <c r="AQ5" i="2"/>
  <c r="CD5" i="2" s="1"/>
  <c r="AQ6" i="2"/>
  <c r="CD6" i="2"/>
  <c r="AQ8" i="2"/>
  <c r="BD8" i="2"/>
  <c r="AQ9" i="2"/>
  <c r="CD9" i="2" s="1"/>
  <c r="AQ10" i="2"/>
  <c r="CD10" i="2"/>
  <c r="CQ10" i="2" s="1"/>
  <c r="AQ13" i="2"/>
  <c r="AQ14" i="2"/>
  <c r="AQ17" i="2"/>
  <c r="CD17" i="2"/>
  <c r="C17" i="12" s="1"/>
  <c r="AQ18" i="2"/>
  <c r="CD18" i="2" s="1"/>
  <c r="AQ22" i="2"/>
  <c r="CD22" i="2"/>
  <c r="AQ24" i="2"/>
  <c r="BD10" i="2"/>
  <c r="BD13" i="2"/>
  <c r="CD14" i="2"/>
  <c r="CQ14" i="2"/>
  <c r="BQ25" i="2"/>
  <c r="CD25" i="2"/>
  <c r="AG27" i="2"/>
  <c r="AF26" i="2"/>
  <c r="BS26" i="2" s="1"/>
  <c r="CF5" i="2"/>
  <c r="CE24" i="2"/>
  <c r="BT24" i="2"/>
  <c r="BS17" i="2"/>
  <c r="BS9" i="2"/>
  <c r="CE17" i="2"/>
  <c r="CG24" i="2"/>
  <c r="CG12" i="2"/>
  <c r="CG10" i="2"/>
  <c r="I10" i="12" s="1"/>
  <c r="CG8" i="2"/>
  <c r="I8" i="12" s="1"/>
  <c r="CF25" i="2"/>
  <c r="CF21" i="2"/>
  <c r="CF11" i="2"/>
  <c r="CF9" i="2"/>
  <c r="G9" i="12"/>
  <c r="O27" i="3"/>
  <c r="P27" i="3" s="1"/>
  <c r="G27" i="12"/>
  <c r="G21" i="12"/>
  <c r="I24" i="12"/>
  <c r="K5" i="3"/>
  <c r="L5" i="3"/>
  <c r="BH5" i="2"/>
  <c r="BH14" i="2"/>
  <c r="M9" i="3"/>
  <c r="N9" i="3" s="1"/>
  <c r="BI9" i="2"/>
  <c r="M17" i="3"/>
  <c r="N17" i="3" s="1"/>
  <c r="BI17" i="2"/>
  <c r="M25" i="3"/>
  <c r="N25" i="3"/>
  <c r="BI25" i="2"/>
  <c r="G5" i="12"/>
  <c r="BI21" i="2"/>
  <c r="M21" i="3"/>
  <c r="N21" i="3"/>
  <c r="P16" i="3"/>
  <c r="BJ16" i="2"/>
  <c r="BJ18" i="2"/>
  <c r="O14" i="3"/>
  <c r="P14" i="3" s="1"/>
  <c r="K12" i="3"/>
  <c r="L12" i="3" s="1"/>
  <c r="K20" i="3"/>
  <c r="L20" i="3" s="1"/>
  <c r="M7" i="3"/>
  <c r="N7" i="3"/>
  <c r="BI7" i="2"/>
  <c r="O10" i="3"/>
  <c r="P10" i="3" s="1"/>
  <c r="O20" i="3"/>
  <c r="P20" i="3"/>
  <c r="BJ20" i="2"/>
  <c r="BJ22" i="2"/>
  <c r="BK15" i="2"/>
  <c r="CM27" i="2"/>
  <c r="CO27" i="2"/>
  <c r="Y27" i="12"/>
  <c r="S15" i="3"/>
  <c r="T15" i="3"/>
  <c r="V10" i="3"/>
  <c r="BM10" i="2"/>
  <c r="U22" i="3"/>
  <c r="V22" i="3"/>
  <c r="BM22" i="2"/>
  <c r="W13" i="3"/>
  <c r="X13" i="3"/>
  <c r="BN13" i="2"/>
  <c r="U4" i="12"/>
  <c r="W23" i="12"/>
  <c r="BY27" i="2"/>
  <c r="CB27" i="2"/>
  <c r="DO27" i="2" s="1"/>
  <c r="S12" i="12"/>
  <c r="W6" i="12"/>
  <c r="W10" i="12"/>
  <c r="Y15" i="12"/>
  <c r="S4" i="12"/>
  <c r="CL27" i="2"/>
  <c r="CY27" i="2"/>
  <c r="CB26" i="2"/>
  <c r="DO26" i="2" s="1"/>
  <c r="BL5" i="2"/>
  <c r="S11" i="3"/>
  <c r="T11" i="3" s="1"/>
  <c r="BL11" i="2"/>
  <c r="BM14" i="2"/>
  <c r="U18" i="3"/>
  <c r="V18" i="3" s="1"/>
  <c r="AO4" i="2"/>
  <c r="CB4" i="2"/>
  <c r="DB4" i="2"/>
  <c r="U10" i="12"/>
  <c r="U22" i="12"/>
  <c r="Y6" i="12"/>
  <c r="BZ27" i="2"/>
  <c r="DM27" i="2" s="1"/>
  <c r="CO26" i="2"/>
  <c r="DB26" i="2"/>
  <c r="Q18" i="12"/>
  <c r="Q20" i="12"/>
  <c r="R24" i="12"/>
  <c r="Q24" i="12"/>
  <c r="Q4" i="12"/>
  <c r="K6" i="12"/>
  <c r="BH6" i="2"/>
  <c r="K8" i="3"/>
  <c r="L8" i="3" s="1"/>
  <c r="BH8" i="2"/>
  <c r="CU14" i="2"/>
  <c r="CV5" i="2"/>
  <c r="CV9" i="2"/>
  <c r="CV17" i="2"/>
  <c r="CV21" i="2"/>
  <c r="Q17" i="3"/>
  <c r="R17" i="3" s="1"/>
  <c r="BK17" i="2"/>
  <c r="Q19" i="12"/>
  <c r="Q19" i="3"/>
  <c r="R19" i="3" s="1"/>
  <c r="BK21" i="2"/>
  <c r="Q21" i="3"/>
  <c r="R21" i="3"/>
  <c r="Q23" i="3"/>
  <c r="R23" i="3"/>
  <c r="BK25" i="2"/>
  <c r="Q25" i="3"/>
  <c r="R25" i="3" s="1"/>
  <c r="K9" i="12"/>
  <c r="K14" i="12"/>
  <c r="M9" i="12"/>
  <c r="M17" i="12"/>
  <c r="M25" i="12"/>
  <c r="O16" i="12"/>
  <c r="M4" i="12"/>
  <c r="L4" i="12"/>
  <c r="CU12" i="2"/>
  <c r="CU16" i="2"/>
  <c r="CU24" i="2"/>
  <c r="CV7" i="2"/>
  <c r="CV11" i="2"/>
  <c r="CV15" i="2"/>
  <c r="CV19" i="2"/>
  <c r="CV23" i="2"/>
  <c r="O4" i="3"/>
  <c r="P4" i="3"/>
  <c r="K17" i="12"/>
  <c r="CH8" i="2"/>
  <c r="K8" i="12"/>
  <c r="CU8" i="2"/>
  <c r="M7" i="12"/>
  <c r="M19" i="12"/>
  <c r="Q7" i="12"/>
  <c r="O17" i="12"/>
  <c r="U4" i="3"/>
  <c r="V4" i="3"/>
  <c r="BM4" i="2"/>
  <c r="BD9" i="2"/>
  <c r="S4" i="3"/>
  <c r="T4" i="3"/>
  <c r="BL4" i="2"/>
  <c r="S6" i="3"/>
  <c r="T6" i="3"/>
  <c r="BL6" i="2"/>
  <c r="S12" i="3"/>
  <c r="T12" i="3"/>
  <c r="BL12" i="2"/>
  <c r="S16" i="3"/>
  <c r="T16" i="3" s="1"/>
  <c r="S20" i="3"/>
  <c r="T20" i="3"/>
  <c r="BL20" i="2"/>
  <c r="S22" i="3"/>
  <c r="T22" i="3" s="1"/>
  <c r="BL22" i="2"/>
  <c r="U7" i="3"/>
  <c r="V7" i="3"/>
  <c r="BM7" i="2"/>
  <c r="BM13" i="2"/>
  <c r="BM15" i="2"/>
  <c r="U15" i="3"/>
  <c r="V15" i="3" s="1"/>
  <c r="BM17" i="2"/>
  <c r="U17" i="3"/>
  <c r="V17" i="3" s="1"/>
  <c r="U23" i="3"/>
  <c r="V23" i="3"/>
  <c r="U25" i="3"/>
  <c r="V25" i="3" s="1"/>
  <c r="BM25" i="2"/>
  <c r="BN6" i="2"/>
  <c r="W10" i="3"/>
  <c r="X10" i="3" s="1"/>
  <c r="BN10" i="2"/>
  <c r="BN12" i="2"/>
  <c r="W16" i="3"/>
  <c r="X16" i="3" s="1"/>
  <c r="BN16" i="2"/>
  <c r="W18" i="3"/>
  <c r="X18" i="3"/>
  <c r="X22" i="3"/>
  <c r="BN22" i="2"/>
  <c r="W24" i="3"/>
  <c r="X24" i="3"/>
  <c r="BN24" i="2"/>
  <c r="BO7" i="2"/>
  <c r="Y11" i="3"/>
  <c r="Z11" i="3" s="1"/>
  <c r="BO11" i="2"/>
  <c r="BO15" i="2"/>
  <c r="Z23" i="3"/>
  <c r="BO23" i="2"/>
  <c r="CY10" i="2"/>
  <c r="CY14" i="2"/>
  <c r="CZ5" i="2"/>
  <c r="CZ9" i="2"/>
  <c r="CZ13" i="2"/>
  <c r="CZ19" i="2"/>
  <c r="DO15" i="2"/>
  <c r="DO19" i="2"/>
  <c r="CY7" i="2"/>
  <c r="CY9" i="2"/>
  <c r="CY11" i="2"/>
  <c r="BY13" i="2"/>
  <c r="DL13" i="2" s="1"/>
  <c r="CY13" i="2"/>
  <c r="CY15" i="2"/>
  <c r="CY17" i="2"/>
  <c r="CY19" i="2"/>
  <c r="CY21" i="2"/>
  <c r="CY23" i="2"/>
  <c r="AL25" i="2"/>
  <c r="BY25" i="2"/>
  <c r="DL25" i="2" s="1"/>
  <c r="CY25" i="2"/>
  <c r="CZ6" i="2"/>
  <c r="CZ8" i="2"/>
  <c r="CZ10" i="2"/>
  <c r="BZ12" i="2"/>
  <c r="DM12" i="2" s="1"/>
  <c r="V12" i="12" s="1"/>
  <c r="CZ12" i="2"/>
  <c r="CZ14" i="2"/>
  <c r="CZ16" i="2"/>
  <c r="CZ18" i="2"/>
  <c r="AM20" i="2"/>
  <c r="BZ20" i="2"/>
  <c r="CZ20" i="2"/>
  <c r="CZ22" i="2"/>
  <c r="BZ24" i="2"/>
  <c r="DM24" i="2"/>
  <c r="CZ24" i="2"/>
  <c r="DA5" i="2"/>
  <c r="AN7" i="2"/>
  <c r="CA7" i="2"/>
  <c r="DA7" i="2"/>
  <c r="DA9" i="2"/>
  <c r="DA11" i="2"/>
  <c r="DA13" i="2"/>
  <c r="DA17" i="2"/>
  <c r="DA19" i="2"/>
  <c r="DA21" i="2"/>
  <c r="DA23" i="2"/>
  <c r="DB6" i="2"/>
  <c r="DB8" i="2"/>
  <c r="DB10" i="2"/>
  <c r="DB14" i="2"/>
  <c r="DB16" i="2"/>
  <c r="AO18" i="2"/>
  <c r="CB18" i="2"/>
  <c r="DB18" i="2"/>
  <c r="DB22" i="2"/>
  <c r="DM17" i="2"/>
  <c r="V17" i="12" s="1"/>
  <c r="DM25" i="2"/>
  <c r="V25" i="12"/>
  <c r="DN16" i="2"/>
  <c r="X16" i="12" s="1"/>
  <c r="DN24" i="2"/>
  <c r="X24" i="12"/>
  <c r="DO11" i="2"/>
  <c r="Z11" i="12"/>
  <c r="DA4" i="2"/>
  <c r="CY5" i="2"/>
  <c r="CY8" i="2"/>
  <c r="CY12" i="2"/>
  <c r="CY16" i="2"/>
  <c r="CY24" i="2"/>
  <c r="CZ7" i="2"/>
  <c r="CZ11" i="2"/>
  <c r="CZ15" i="2"/>
  <c r="CZ21" i="2"/>
  <c r="DB17" i="2"/>
  <c r="CZ4" i="2"/>
  <c r="DM23" i="2"/>
  <c r="V23" i="12"/>
  <c r="X10" i="12"/>
  <c r="CU5" i="2"/>
  <c r="CU7" i="2"/>
  <c r="CU11" i="2"/>
  <c r="CU15" i="2"/>
  <c r="CU23" i="2"/>
  <c r="CV6" i="2"/>
  <c r="CV10" i="2"/>
  <c r="CV18" i="2"/>
  <c r="CV22" i="2"/>
  <c r="CW5" i="2"/>
  <c r="CW9" i="2"/>
  <c r="CW13" i="2"/>
  <c r="CW17" i="2"/>
  <c r="CW21" i="2"/>
  <c r="DH13" i="2"/>
  <c r="DH21" i="2"/>
  <c r="L21" i="12"/>
  <c r="DI8" i="2"/>
  <c r="DI12" i="2"/>
  <c r="N12" i="12" s="1"/>
  <c r="DI16" i="2"/>
  <c r="N16" i="12"/>
  <c r="DI20" i="2"/>
  <c r="N20" i="12" s="1"/>
  <c r="DJ7" i="2"/>
  <c r="DJ15" i="2"/>
  <c r="DK8" i="2"/>
  <c r="DK10" i="2"/>
  <c r="DK12" i="2"/>
  <c r="DK14" i="2"/>
  <c r="CW6" i="2"/>
  <c r="CW10" i="2"/>
  <c r="CW14" i="2"/>
  <c r="CW18" i="2"/>
  <c r="CW22" i="2"/>
  <c r="CX9" i="2"/>
  <c r="CX13" i="2"/>
  <c r="CK17" i="2"/>
  <c r="CX17" i="2"/>
  <c r="CX19" i="2"/>
  <c r="CK21" i="2"/>
  <c r="Q21" i="12" s="1"/>
  <c r="CX21" i="2"/>
  <c r="CX23" i="2"/>
  <c r="CK25" i="2"/>
  <c r="CX25" i="2"/>
  <c r="DH22" i="2"/>
  <c r="BK18" i="2"/>
  <c r="Q18" i="3"/>
  <c r="R18" i="3"/>
  <c r="Q20" i="3"/>
  <c r="R20" i="3"/>
  <c r="BK20" i="2"/>
  <c r="Q22" i="3"/>
  <c r="R22" i="3" s="1"/>
  <c r="BK22" i="2"/>
  <c r="BK24" i="2"/>
  <c r="Q24" i="3"/>
  <c r="R24" i="3" s="1"/>
  <c r="Q4" i="3"/>
  <c r="R4" i="3"/>
  <c r="BK4" i="2"/>
  <c r="CU20" i="2"/>
  <c r="CV25" i="2"/>
  <c r="CW8" i="2"/>
  <c r="CW12" i="2"/>
  <c r="CW16" i="2"/>
  <c r="CW20" i="2"/>
  <c r="CW24" i="2"/>
  <c r="CX7" i="2"/>
  <c r="CX11" i="2"/>
  <c r="CX15" i="2"/>
  <c r="DI4" i="2"/>
  <c r="N4" i="12" s="1"/>
  <c r="CW4" i="2"/>
  <c r="CF27" i="2"/>
  <c r="BQ22" i="2"/>
  <c r="F25" i="3"/>
  <c r="BE25" i="2"/>
  <c r="BQ18" i="2"/>
  <c r="BF10" i="2"/>
  <c r="G14" i="3"/>
  <c r="H14" i="3"/>
  <c r="G15" i="3"/>
  <c r="H15" i="3"/>
  <c r="BF15" i="2"/>
  <c r="G23" i="3"/>
  <c r="H23" i="3"/>
  <c r="BF23" i="2"/>
  <c r="BG5" i="2"/>
  <c r="I6" i="3"/>
  <c r="J6" i="3"/>
  <c r="BG6" i="2"/>
  <c r="I13" i="3"/>
  <c r="J13" i="3" s="1"/>
  <c r="BG14" i="2"/>
  <c r="I18" i="3"/>
  <c r="J18" i="3" s="1"/>
  <c r="J22" i="3"/>
  <c r="BG22" i="2"/>
  <c r="E10" i="3"/>
  <c r="F10" i="3" s="1"/>
  <c r="BE10" i="2"/>
  <c r="E11" i="3"/>
  <c r="F11" i="3"/>
  <c r="BE11" i="2"/>
  <c r="E14" i="3"/>
  <c r="F14" i="3"/>
  <c r="BE14" i="2"/>
  <c r="E17" i="3"/>
  <c r="F17" i="3" s="1"/>
  <c r="BE17" i="2"/>
  <c r="BE21" i="2"/>
  <c r="G8" i="3"/>
  <c r="H8" i="3" s="1"/>
  <c r="BF8" i="2"/>
  <c r="G9" i="3"/>
  <c r="H9" i="3"/>
  <c r="BF9" i="2"/>
  <c r="BF12" i="2"/>
  <c r="G13" i="3"/>
  <c r="H13" i="3"/>
  <c r="G16" i="3"/>
  <c r="H16" i="3"/>
  <c r="BF16" i="2"/>
  <c r="G17" i="3"/>
  <c r="H17" i="3" s="1"/>
  <c r="H20" i="3"/>
  <c r="BF20" i="2"/>
  <c r="G21" i="3"/>
  <c r="H21" i="3"/>
  <c r="BF21" i="2"/>
  <c r="BG8" i="2"/>
  <c r="BG12" i="2"/>
  <c r="BG16" i="2"/>
  <c r="I19" i="3"/>
  <c r="J19" i="3"/>
  <c r="BG19" i="2"/>
  <c r="I23" i="3"/>
  <c r="J23" i="3"/>
  <c r="I24" i="3"/>
  <c r="J24" i="3"/>
  <c r="BG24" i="2"/>
  <c r="E8" i="3"/>
  <c r="F8" i="3" s="1"/>
  <c r="F9" i="3"/>
  <c r="BE9" i="2"/>
  <c r="BE12" i="2"/>
  <c r="CS21" i="2"/>
  <c r="CT24" i="2"/>
  <c r="CS5" i="2"/>
  <c r="DA27" i="2"/>
  <c r="DB27" i="2"/>
  <c r="DL27" i="2"/>
  <c r="CZ27" i="2"/>
  <c r="DI23" i="2"/>
  <c r="N23" i="12"/>
  <c r="DI19" i="2"/>
  <c r="DI15" i="2"/>
  <c r="N15" i="12"/>
  <c r="DI11" i="2"/>
  <c r="DH24" i="2"/>
  <c r="DH16" i="2"/>
  <c r="DH12" i="2"/>
  <c r="L12" i="12" s="1"/>
  <c r="CU10" i="2"/>
  <c r="DI21" i="2"/>
  <c r="N21" i="12" s="1"/>
  <c r="DI17" i="2"/>
  <c r="N17" i="12"/>
  <c r="DI13" i="2"/>
  <c r="N13" i="12" s="1"/>
  <c r="DI9" i="2"/>
  <c r="N9" i="12" s="1"/>
  <c r="DH14" i="2"/>
  <c r="L14" i="12" s="1"/>
  <c r="DM11" i="2"/>
  <c r="DL24" i="2"/>
  <c r="DL16" i="2"/>
  <c r="T12" i="12"/>
  <c r="DN5" i="2"/>
  <c r="DM22" i="2"/>
  <c r="V22" i="12" s="1"/>
  <c r="DM14" i="2"/>
  <c r="V14" i="12"/>
  <c r="DM10" i="2"/>
  <c r="V10" i="12"/>
  <c r="DL15" i="2"/>
  <c r="T15" i="12"/>
  <c r="DL11" i="2"/>
  <c r="T11" i="12"/>
  <c r="DM19" i="2"/>
  <c r="DM13" i="2"/>
  <c r="V13" i="12"/>
  <c r="DM9" i="2"/>
  <c r="V9" i="12" s="1"/>
  <c r="DM5" i="2"/>
  <c r="DL14" i="2"/>
  <c r="DN4" i="2"/>
  <c r="X4" i="12" s="1"/>
  <c r="DO14" i="2"/>
  <c r="DO6" i="2"/>
  <c r="Z6" i="12"/>
  <c r="DN23" i="2"/>
  <c r="X23" i="12" s="1"/>
  <c r="DM16" i="2"/>
  <c r="DM8" i="2"/>
  <c r="V8" i="12" s="1"/>
  <c r="DJ21" i="2"/>
  <c r="DJ13" i="2"/>
  <c r="DI18" i="2"/>
  <c r="N18" i="12" s="1"/>
  <c r="DI10" i="2"/>
  <c r="DH23" i="2"/>
  <c r="DH7" i="2"/>
  <c r="DK7" i="2"/>
  <c r="R7" i="12"/>
  <c r="DJ24" i="2"/>
  <c r="DJ20" i="2"/>
  <c r="P20" i="12"/>
  <c r="DJ16" i="2"/>
  <c r="P16" i="12" s="1"/>
  <c r="DJ12" i="2"/>
  <c r="DJ8" i="2"/>
  <c r="DJ4" i="2"/>
  <c r="P4" i="12"/>
  <c r="DK25" i="2"/>
  <c r="R25" i="12"/>
  <c r="DK23" i="2"/>
  <c r="R23" i="12"/>
  <c r="DK21" i="2"/>
  <c r="R21" i="12"/>
  <c r="DK19" i="2"/>
  <c r="R19" i="12"/>
  <c r="DK17" i="2"/>
  <c r="R17" i="12"/>
  <c r="DJ18" i="2"/>
  <c r="P18" i="12" s="1"/>
  <c r="DJ14" i="2"/>
  <c r="DJ10" i="2"/>
  <c r="P10" i="12"/>
  <c r="DH20" i="2"/>
  <c r="DJ17" i="2"/>
  <c r="P17" i="12"/>
  <c r="DJ9" i="2"/>
  <c r="DI22" i="2"/>
  <c r="DI6" i="2"/>
  <c r="DH19" i="2"/>
  <c r="L19" i="12" s="1"/>
  <c r="CQ18" i="2"/>
  <c r="DF21" i="2"/>
  <c r="H21" i="12"/>
  <c r="DD18" i="2"/>
  <c r="C10" i="12"/>
  <c r="CQ9" i="2"/>
  <c r="DD9" i="2" s="1"/>
  <c r="C9" i="12"/>
  <c r="C6" i="12"/>
  <c r="W7" i="3"/>
  <c r="X7" i="3"/>
  <c r="S25" i="3"/>
  <c r="T25" i="3"/>
  <c r="CQ25" i="2"/>
  <c r="DD25" i="2"/>
  <c r="D25" i="12"/>
  <c r="U12" i="3"/>
  <c r="V12" i="3"/>
  <c r="BM12" i="2"/>
  <c r="K9" i="3"/>
  <c r="L9" i="3" s="1"/>
  <c r="BH9" i="2"/>
  <c r="BD17" i="2"/>
  <c r="BD6" i="2"/>
  <c r="X14" i="2"/>
  <c r="X6" i="2"/>
  <c r="W19" i="2"/>
  <c r="O19" i="3" s="1"/>
  <c r="P19" i="3" s="1"/>
  <c r="P19" i="12"/>
  <c r="W13" i="2"/>
  <c r="W9" i="2"/>
  <c r="BJ9" i="2" s="1"/>
  <c r="W5" i="2"/>
  <c r="BJ5" i="2" s="1"/>
  <c r="V22" i="2"/>
  <c r="V18" i="2"/>
  <c r="V14" i="2"/>
  <c r="BI14" i="2" s="1"/>
  <c r="V10" i="2"/>
  <c r="V6" i="2"/>
  <c r="BI6" i="2" s="1"/>
  <c r="U23" i="2"/>
  <c r="U19" i="2"/>
  <c r="U15" i="2"/>
  <c r="K15" i="3" s="1"/>
  <c r="L15" i="3" s="1"/>
  <c r="DH9" i="2"/>
  <c r="L9" i="12" s="1"/>
  <c r="AT17" i="2"/>
  <c r="CG17" i="2" s="1"/>
  <c r="AG17" i="2"/>
  <c r="BT17" i="2" s="1"/>
  <c r="CT17" i="2" s="1"/>
  <c r="K19" i="3"/>
  <c r="L19" i="3" s="1"/>
  <c r="K19" i="12"/>
  <c r="M14" i="3"/>
  <c r="N14" i="3"/>
  <c r="BJ19" i="2"/>
  <c r="O19" i="12"/>
  <c r="DO4" i="2"/>
  <c r="BH15" i="2"/>
  <c r="K23" i="3"/>
  <c r="L23" i="3" s="1"/>
  <c r="M10" i="3"/>
  <c r="N10" i="3"/>
  <c r="N10" i="12"/>
  <c r="M18" i="3"/>
  <c r="N18" i="3" s="1"/>
  <c r="M18" i="12"/>
  <c r="O5" i="3"/>
  <c r="P5" i="3" s="1"/>
  <c r="O13" i="12"/>
  <c r="Q6" i="3"/>
  <c r="R6" i="3"/>
  <c r="BK6" i="2"/>
  <c r="Q6" i="12"/>
  <c r="Q17" i="12"/>
  <c r="Q25" i="12"/>
  <c r="DM20" i="2"/>
  <c r="DN7" i="2"/>
  <c r="X7" i="12" s="1"/>
  <c r="DO18" i="2"/>
  <c r="D9" i="12"/>
  <c r="M6" i="3"/>
  <c r="N6" i="3" s="1"/>
  <c r="N6" i="12"/>
  <c r="M6" i="12"/>
  <c r="BI22" i="2"/>
  <c r="M22" i="12"/>
  <c r="BH19" i="2"/>
  <c r="O9" i="3"/>
  <c r="P9" i="3"/>
  <c r="O9" i="12"/>
  <c r="P9" i="12"/>
  <c r="Q14" i="3"/>
  <c r="R14" i="3"/>
  <c r="C5" i="12"/>
  <c r="CQ5" i="2"/>
  <c r="CT8" i="2"/>
  <c r="DG8" i="2" s="1"/>
  <c r="J8" i="12" s="1"/>
  <c r="BL14" i="2"/>
  <c r="S14" i="12"/>
  <c r="S14" i="3"/>
  <c r="T14" i="3"/>
  <c r="Q3" i="9"/>
  <c r="T4" i="2"/>
  <c r="BB21" i="2"/>
  <c r="CO21" i="2"/>
  <c r="AB21" i="2"/>
  <c r="CB21" i="2"/>
  <c r="DO21" i="2" s="1"/>
  <c r="AT20" i="9"/>
  <c r="DB21" i="2"/>
  <c r="DL10" i="2"/>
  <c r="CS9" i="2"/>
  <c r="BD18" i="2"/>
  <c r="G25" i="3"/>
  <c r="H25" i="3" s="1"/>
  <c r="BT14" i="2"/>
  <c r="I25" i="3"/>
  <c r="J25" i="3"/>
  <c r="I25" i="12"/>
  <c r="BG25" i="2"/>
  <c r="BL18" i="2"/>
  <c r="T18" i="12"/>
  <c r="K24" i="12"/>
  <c r="BH24" i="2"/>
  <c r="AR15" i="2"/>
  <c r="CE15" i="2" s="1"/>
  <c r="CR15" i="2" s="1"/>
  <c r="F14" i="9"/>
  <c r="R15" i="2"/>
  <c r="AE15" i="2"/>
  <c r="BR15" i="2"/>
  <c r="AL23" i="9"/>
  <c r="CM24" i="2"/>
  <c r="U24" i="12" s="1"/>
  <c r="Z24" i="2"/>
  <c r="AZ24" i="2"/>
  <c r="L7" i="9"/>
  <c r="AS8" i="2"/>
  <c r="Q27" i="2"/>
  <c r="CD27" i="2"/>
  <c r="B26" i="9"/>
  <c r="AQ27" i="2"/>
  <c r="AD27" i="2"/>
  <c r="BQ27" i="2"/>
  <c r="Q20" i="2"/>
  <c r="AQ20" i="2"/>
  <c r="CD20" i="2"/>
  <c r="CQ20" i="2" s="1"/>
  <c r="AD20" i="2"/>
  <c r="BQ20" i="2"/>
  <c r="B19" i="9"/>
  <c r="BI18" i="2"/>
  <c r="L23" i="12"/>
  <c r="BH23" i="2"/>
  <c r="BN7" i="2"/>
  <c r="C18" i="12"/>
  <c r="G12" i="3"/>
  <c r="H12" i="3" s="1"/>
  <c r="G18" i="9"/>
  <c r="E22" i="3"/>
  <c r="F22" i="3" s="1"/>
  <c r="BM19" i="2"/>
  <c r="U19" i="3"/>
  <c r="V19" i="3" s="1"/>
  <c r="BO19" i="2"/>
  <c r="Y19" i="12"/>
  <c r="Z19" i="12"/>
  <c r="DJ11" i="2"/>
  <c r="P11" i="12" s="1"/>
  <c r="O25" i="3"/>
  <c r="P25" i="3"/>
  <c r="BJ25" i="2"/>
  <c r="O25" i="12"/>
  <c r="H4" i="9"/>
  <c r="AR5" i="2"/>
  <c r="CE5" i="2" s="1"/>
  <c r="AT21" i="9"/>
  <c r="CB22" i="2"/>
  <c r="DO22" i="2" s="1"/>
  <c r="Z22" i="12" s="1"/>
  <c r="AB22" i="2"/>
  <c r="BB22" i="2"/>
  <c r="CO22" i="2"/>
  <c r="AO22" i="2"/>
  <c r="CO20" i="2"/>
  <c r="AT19" i="9"/>
  <c r="DB20" i="2"/>
  <c r="B10" i="9"/>
  <c r="AQ11" i="2"/>
  <c r="CD11" i="2"/>
  <c r="CQ11" i="2" s="1"/>
  <c r="AD11" i="2"/>
  <c r="BQ11" i="2"/>
  <c r="BD4" i="2"/>
  <c r="D18" i="12"/>
  <c r="DF9" i="2"/>
  <c r="H9" i="12" s="1"/>
  <c r="G11" i="3"/>
  <c r="H11" i="3"/>
  <c r="I10" i="3"/>
  <c r="J10" i="3" s="1"/>
  <c r="BG10" i="2"/>
  <c r="O11" i="12"/>
  <c r="U9" i="12"/>
  <c r="U9" i="3"/>
  <c r="V9" i="3"/>
  <c r="AO21" i="2"/>
  <c r="S7" i="3"/>
  <c r="T7" i="3"/>
  <c r="BL7" i="2"/>
  <c r="BN21" i="2"/>
  <c r="W21" i="3"/>
  <c r="X21" i="3" s="1"/>
  <c r="E27" i="3"/>
  <c r="F27" i="3"/>
  <c r="BE27" i="2"/>
  <c r="R16" i="2"/>
  <c r="AR16" i="2"/>
  <c r="AR13" i="2"/>
  <c r="AE6" i="2"/>
  <c r="R6" i="2"/>
  <c r="E6" i="3" s="1"/>
  <c r="F6" i="3" s="1"/>
  <c r="F5" i="9"/>
  <c r="AR6" i="2"/>
  <c r="BR6" i="2"/>
  <c r="CE6" i="2"/>
  <c r="CR6" i="2"/>
  <c r="DE6" i="2" s="1"/>
  <c r="F6" i="12" s="1"/>
  <c r="S6" i="2"/>
  <c r="M5" i="9"/>
  <c r="CF6" i="2"/>
  <c r="DF5" i="2"/>
  <c r="H5" i="12" s="1"/>
  <c r="DI25" i="2"/>
  <c r="N25" i="12"/>
  <c r="T14" i="12"/>
  <c r="V19" i="12"/>
  <c r="DI7" i="2"/>
  <c r="N7" i="12"/>
  <c r="Y19" i="3"/>
  <c r="Z19" i="3"/>
  <c r="BE22" i="2"/>
  <c r="C4" i="3"/>
  <c r="D4" i="3"/>
  <c r="E21" i="3"/>
  <c r="F21" i="3"/>
  <c r="BS12" i="2"/>
  <c r="O26" i="12"/>
  <c r="CR24" i="2"/>
  <c r="BF14" i="2"/>
  <c r="G14" i="12"/>
  <c r="E17" i="12"/>
  <c r="I5" i="3"/>
  <c r="J5" i="3"/>
  <c r="Y15" i="3"/>
  <c r="Z15" i="3"/>
  <c r="Z15" i="12"/>
  <c r="M11" i="12"/>
  <c r="BI11" i="2"/>
  <c r="AE22" i="2"/>
  <c r="BR22" i="2"/>
  <c r="F21" i="9"/>
  <c r="AR22" i="2"/>
  <c r="CE22" i="2" s="1"/>
  <c r="E22" i="12" s="1"/>
  <c r="F19" i="9"/>
  <c r="R20" i="2"/>
  <c r="R19" i="2"/>
  <c r="H9" i="9"/>
  <c r="AR10" i="2"/>
  <c r="CE10" i="2"/>
  <c r="CR10" i="2"/>
  <c r="BN19" i="2"/>
  <c r="W19" i="3"/>
  <c r="X19" i="3"/>
  <c r="AP8" i="9"/>
  <c r="AN9" i="2"/>
  <c r="CA9" i="2"/>
  <c r="DN9" i="2"/>
  <c r="AA9" i="2"/>
  <c r="BA9" i="2"/>
  <c r="CN9" i="2"/>
  <c r="CN8" i="2"/>
  <c r="AA8" i="2"/>
  <c r="BA8" i="2"/>
  <c r="AP7" i="9"/>
  <c r="CA8" i="2"/>
  <c r="DN8" i="2" s="1"/>
  <c r="AN8" i="2"/>
  <c r="DA8" i="2"/>
  <c r="G26" i="12"/>
  <c r="I13" i="12"/>
  <c r="I16" i="3"/>
  <c r="J16" i="3"/>
  <c r="W12" i="12"/>
  <c r="W12" i="3"/>
  <c r="X12" i="3"/>
  <c r="S27" i="2"/>
  <c r="M26" i="9"/>
  <c r="DD14" i="2"/>
  <c r="BX26" i="2"/>
  <c r="DK26" i="2"/>
  <c r="AD25" i="9"/>
  <c r="AK26" i="2"/>
  <c r="X26" i="2"/>
  <c r="CK26" i="2"/>
  <c r="CX26" i="2"/>
  <c r="AT16" i="9"/>
  <c r="CO17" i="2"/>
  <c r="AB17" i="2"/>
  <c r="AO17" i="2"/>
  <c r="BB16" i="2"/>
  <c r="AT8" i="9"/>
  <c r="AO9" i="2"/>
  <c r="DB9" i="2"/>
  <c r="CO9" i="2"/>
  <c r="AB9" i="2"/>
  <c r="CB8" i="2"/>
  <c r="DO8" i="2" s="1"/>
  <c r="BB8" i="2"/>
  <c r="AO8" i="2"/>
  <c r="AT7" i="9"/>
  <c r="AB8" i="2"/>
  <c r="AN22" i="2"/>
  <c r="DA22" i="2"/>
  <c r="CN22" i="2"/>
  <c r="CA22" i="2"/>
  <c r="BA22" i="2"/>
  <c r="AP20" i="9"/>
  <c r="BA21" i="2"/>
  <c r="CN21" i="2"/>
  <c r="W21" i="12"/>
  <c r="AN21" i="2"/>
  <c r="CA21" i="2"/>
  <c r="DN21" i="2" s="1"/>
  <c r="X21" i="12" s="1"/>
  <c r="BF13" i="2"/>
  <c r="I8" i="3"/>
  <c r="J8" i="3"/>
  <c r="CS10" i="2"/>
  <c r="R18" i="12"/>
  <c r="R4" i="12"/>
  <c r="U7" i="12"/>
  <c r="U15" i="12"/>
  <c r="W6" i="3"/>
  <c r="X6" i="3"/>
  <c r="BH4" i="2"/>
  <c r="K4" i="12"/>
  <c r="S15" i="12"/>
  <c r="Z25" i="9"/>
  <c r="AE27" i="2"/>
  <c r="G26" i="9"/>
  <c r="BO26" i="2"/>
  <c r="Y26" i="3"/>
  <c r="Z26" i="3" s="1"/>
  <c r="S26" i="3"/>
  <c r="T26" i="3"/>
  <c r="AT12" i="9"/>
  <c r="DB13" i="2"/>
  <c r="CO13" i="2"/>
  <c r="Y13" i="12" s="1"/>
  <c r="AB13" i="2"/>
  <c r="BB12" i="2"/>
  <c r="AT11" i="9"/>
  <c r="AT4" i="9"/>
  <c r="DB5" i="2"/>
  <c r="CO5" i="2"/>
  <c r="AO5" i="2"/>
  <c r="W23" i="3"/>
  <c r="X23" i="3"/>
  <c r="BN23" i="2"/>
  <c r="AP12" i="9"/>
  <c r="CA13" i="2"/>
  <c r="CN13" i="2"/>
  <c r="W13" i="12" s="1"/>
  <c r="CA12" i="2"/>
  <c r="BA12" i="2"/>
  <c r="DA12" i="2"/>
  <c r="AX12" i="2"/>
  <c r="X12" i="2"/>
  <c r="CK12" i="2"/>
  <c r="CX12" i="2"/>
  <c r="AK12" i="2"/>
  <c r="U12" i="12"/>
  <c r="AD11" i="9"/>
  <c r="AX11" i="2"/>
  <c r="AD10" i="9"/>
  <c r="X11" i="2"/>
  <c r="X5" i="2"/>
  <c r="BX5" i="2"/>
  <c r="DK5" i="2" s="1"/>
  <c r="R5" i="12" s="1"/>
  <c r="CX5" i="2"/>
  <c r="AK5" i="2"/>
  <c r="AW25" i="2"/>
  <c r="AJ25" i="2"/>
  <c r="BW25" i="2"/>
  <c r="DJ25" i="2"/>
  <c r="P25" i="12"/>
  <c r="CW25" i="2"/>
  <c r="AW12" i="2"/>
  <c r="W12" i="2"/>
  <c r="Z11" i="9"/>
  <c r="AW6" i="2"/>
  <c r="W6" i="2"/>
  <c r="BW6" i="2"/>
  <c r="DJ6" i="2"/>
  <c r="AW5" i="2"/>
  <c r="Z4" i="9"/>
  <c r="CJ5" i="2"/>
  <c r="BW5" i="2"/>
  <c r="DJ5" i="2" s="1"/>
  <c r="P5" i="12" s="1"/>
  <c r="V8" i="2"/>
  <c r="V7" i="9"/>
  <c r="AI8" i="2"/>
  <c r="CV8" i="2"/>
  <c r="CI8" i="2"/>
  <c r="AV7" i="2"/>
  <c r="AI7" i="2"/>
  <c r="AU19" i="2"/>
  <c r="R18" i="9"/>
  <c r="CU19" i="2"/>
  <c r="AH19" i="2"/>
  <c r="AU18" i="2"/>
  <c r="U18" i="2"/>
  <c r="U11" i="2"/>
  <c r="BU11" i="2"/>
  <c r="DH11" i="2"/>
  <c r="CH11" i="2"/>
  <c r="K11" i="12" s="1"/>
  <c r="AU10" i="2"/>
  <c r="U10" i="2"/>
  <c r="BU10" i="2"/>
  <c r="DH10" i="2"/>
  <c r="L10" i="12" s="1"/>
  <c r="CH10" i="2"/>
  <c r="R9" i="9"/>
  <c r="N19" i="9"/>
  <c r="AT16" i="2"/>
  <c r="Q10" i="9"/>
  <c r="T11" i="2"/>
  <c r="AS24" i="2"/>
  <c r="CF24" i="2" s="1"/>
  <c r="S24" i="2"/>
  <c r="J23" i="9"/>
  <c r="AS23" i="2"/>
  <c r="BS23" i="2" s="1"/>
  <c r="CF23" i="2"/>
  <c r="G23" i="12"/>
  <c r="J18" i="9"/>
  <c r="J12" i="9"/>
  <c r="M16" i="12"/>
  <c r="BN18" i="2"/>
  <c r="K6" i="3"/>
  <c r="L6" i="3"/>
  <c r="BK19" i="2"/>
  <c r="S19" i="3"/>
  <c r="T19" i="3"/>
  <c r="S19" i="12"/>
  <c r="U14" i="3"/>
  <c r="V14" i="3"/>
  <c r="U14" i="12"/>
  <c r="O22" i="3"/>
  <c r="P22" i="3" s="1"/>
  <c r="U27" i="3"/>
  <c r="V27" i="3" s="1"/>
  <c r="BM27" i="2"/>
  <c r="T27" i="2"/>
  <c r="Q26" i="9"/>
  <c r="AW26" i="2"/>
  <c r="CJ26" i="2"/>
  <c r="AE4" i="2"/>
  <c r="BR4" i="2"/>
  <c r="R4" i="2"/>
  <c r="AR4" i="2"/>
  <c r="J3" i="9"/>
  <c r="BS4" i="2"/>
  <c r="CF4" i="2"/>
  <c r="S4" i="2"/>
  <c r="N3" i="9"/>
  <c r="AT4" i="2"/>
  <c r="BO6" i="2"/>
  <c r="Y6" i="3"/>
  <c r="Z6" i="3" s="1"/>
  <c r="DA18" i="2"/>
  <c r="CN18" i="2"/>
  <c r="W18" i="12"/>
  <c r="CA18" i="2"/>
  <c r="AP16" i="9"/>
  <c r="CA17" i="2"/>
  <c r="DN17" i="2"/>
  <c r="X17" i="12" s="1"/>
  <c r="BA17" i="2"/>
  <c r="AA17" i="2"/>
  <c r="CN17" i="2"/>
  <c r="W17" i="12" s="1"/>
  <c r="AY23" i="2"/>
  <c r="BY23" i="2"/>
  <c r="DL23" i="2"/>
  <c r="CL23" i="2"/>
  <c r="Y23" i="2"/>
  <c r="AH22" i="9"/>
  <c r="AY22" i="2"/>
  <c r="AL22" i="2"/>
  <c r="CY22" i="2"/>
  <c r="AH21" i="9"/>
  <c r="CK23" i="2"/>
  <c r="AD22" i="9"/>
  <c r="AX23" i="2"/>
  <c r="AX22" i="2"/>
  <c r="AD21" i="9"/>
  <c r="CX22" i="2"/>
  <c r="AK22" i="2"/>
  <c r="AX9" i="2"/>
  <c r="X9" i="2"/>
  <c r="BX9" i="2"/>
  <c r="DK9" i="2" s="1"/>
  <c r="R9" i="12" s="1"/>
  <c r="AK9" i="2"/>
  <c r="AX8" i="2"/>
  <c r="CK8" i="2"/>
  <c r="Q8" i="12" s="1"/>
  <c r="CX8" i="2"/>
  <c r="AD7" i="9"/>
  <c r="X8" i="2"/>
  <c r="W23" i="2"/>
  <c r="AW23" i="2"/>
  <c r="Z22" i="9"/>
  <c r="BW23" i="2"/>
  <c r="DJ23" i="2"/>
  <c r="CJ23" i="2"/>
  <c r="AJ23" i="2"/>
  <c r="AW22" i="2"/>
  <c r="Z21" i="9"/>
  <c r="AJ22" i="2"/>
  <c r="BW22" i="2"/>
  <c r="V24" i="2"/>
  <c r="V23" i="9"/>
  <c r="AV24" i="2"/>
  <c r="CV24" i="2"/>
  <c r="BV24" i="2"/>
  <c r="DI24" i="2"/>
  <c r="N24" i="12" s="1"/>
  <c r="AV23" i="2"/>
  <c r="V22" i="9"/>
  <c r="CI23" i="2"/>
  <c r="M23" i="12"/>
  <c r="AV14" i="2"/>
  <c r="V13" i="9"/>
  <c r="BV14" i="2"/>
  <c r="DI14" i="2"/>
  <c r="N14" i="12" s="1"/>
  <c r="CI14" i="2"/>
  <c r="M14" i="12" s="1"/>
  <c r="CV14" i="2"/>
  <c r="AV13" i="2"/>
  <c r="V13" i="2"/>
  <c r="CV13" i="2"/>
  <c r="AI13" i="2"/>
  <c r="AU22" i="2"/>
  <c r="U22" i="2"/>
  <c r="AH22" i="2"/>
  <c r="K17" i="3"/>
  <c r="L17" i="3"/>
  <c r="L17" i="12"/>
  <c r="BH17" i="2"/>
  <c r="AU16" i="2"/>
  <c r="U16" i="2"/>
  <c r="CH16" i="2"/>
  <c r="R15" i="9"/>
  <c r="AU15" i="2"/>
  <c r="CH15" i="2"/>
  <c r="K15" i="12" s="1"/>
  <c r="R14" i="9"/>
  <c r="AH15" i="2"/>
  <c r="BU15" i="2"/>
  <c r="DH15" i="2" s="1"/>
  <c r="L15" i="12" s="1"/>
  <c r="AT18" i="2"/>
  <c r="CG18" i="2" s="1"/>
  <c r="N17" i="9"/>
  <c r="AG18" i="2"/>
  <c r="BT18" i="2"/>
  <c r="BT15" i="2"/>
  <c r="AT9" i="2"/>
  <c r="P8" i="9"/>
  <c r="BS22" i="2"/>
  <c r="AS20" i="2"/>
  <c r="L19" i="9"/>
  <c r="K15" i="9"/>
  <c r="AF16" i="2"/>
  <c r="BS6" i="2"/>
  <c r="Q16" i="2"/>
  <c r="AQ16" i="2"/>
  <c r="CD16" i="2" s="1"/>
  <c r="CQ16" i="2" s="1"/>
  <c r="AD16" i="2"/>
  <c r="BQ16" i="2"/>
  <c r="CL26" i="2"/>
  <c r="AL26" i="2"/>
  <c r="S26" i="12" s="1"/>
  <c r="CY26" i="2"/>
  <c r="Z26" i="9"/>
  <c r="AW27" i="2"/>
  <c r="CW27" i="2"/>
  <c r="AR14" i="2"/>
  <c r="CE14" i="2"/>
  <c r="H13" i="9"/>
  <c r="F11" i="9"/>
  <c r="AR12" i="2"/>
  <c r="CE12" i="2"/>
  <c r="AL4" i="2"/>
  <c r="BY4" i="2"/>
  <c r="BB23" i="2"/>
  <c r="AT22" i="9"/>
  <c r="AO23" i="2"/>
  <c r="CB23" i="2"/>
  <c r="DO23" i="2" s="1"/>
  <c r="Z23" i="12" s="1"/>
  <c r="AZ6" i="2"/>
  <c r="BZ6" i="2"/>
  <c r="DM6" i="2" s="1"/>
  <c r="V6" i="12" s="1"/>
  <c r="AY19" i="2"/>
  <c r="CL19" i="2"/>
  <c r="AY18" i="2"/>
  <c r="CL18" i="2"/>
  <c r="CY18" i="2"/>
  <c r="AY8" i="2"/>
  <c r="Y8" i="2"/>
  <c r="AY7" i="2"/>
  <c r="AH6" i="9"/>
  <c r="BY7" i="2"/>
  <c r="DL7" i="2" s="1"/>
  <c r="T7" i="12" s="1"/>
  <c r="AX16" i="2"/>
  <c r="AK16" i="2"/>
  <c r="AS7" i="2"/>
  <c r="CF7" i="2" s="1"/>
  <c r="L6" i="9"/>
  <c r="S25" i="12"/>
  <c r="Q15" i="12"/>
  <c r="O20" i="12"/>
  <c r="AG26" i="2"/>
  <c r="AE12" i="2"/>
  <c r="BR12" i="2" s="1"/>
  <c r="BX15" i="2"/>
  <c r="CO23" i="2"/>
  <c r="AL18" i="2"/>
  <c r="Z5" i="2"/>
  <c r="R18" i="2"/>
  <c r="CY4" i="2"/>
  <c r="K12" i="12"/>
  <c r="X16" i="2"/>
  <c r="BK16" i="2" s="1"/>
  <c r="K5" i="12"/>
  <c r="AM6" i="2"/>
  <c r="G9" i="9"/>
  <c r="CJ27" i="2"/>
  <c r="AH3" i="9"/>
  <c r="R26" i="9"/>
  <c r="AD14" i="9"/>
  <c r="AH25" i="9"/>
  <c r="AH7" i="9"/>
  <c r="AL5" i="9"/>
  <c r="F25" i="9"/>
  <c r="R26" i="2"/>
  <c r="T26" i="2"/>
  <c r="CV26" i="2"/>
  <c r="AI26" i="2"/>
  <c r="V26" i="2"/>
  <c r="AM27" i="2"/>
  <c r="AZ27" i="2"/>
  <c r="U27" i="12" s="1"/>
  <c r="AK27" i="2"/>
  <c r="X27" i="2"/>
  <c r="AX27" i="2"/>
  <c r="CK27" i="2"/>
  <c r="BX27" i="2"/>
  <c r="DK27" i="2"/>
  <c r="AR25" i="2"/>
  <c r="CE25" i="2"/>
  <c r="H24" i="9"/>
  <c r="M4" i="3"/>
  <c r="N4" i="3" s="1"/>
  <c r="AY4" i="2"/>
  <c r="AT17" i="9"/>
  <c r="CO18" i="2"/>
  <c r="Y18" i="12" s="1"/>
  <c r="AN14" i="2"/>
  <c r="BA6" i="2"/>
  <c r="AN6" i="2"/>
  <c r="BA5" i="2"/>
  <c r="AP4" i="9"/>
  <c r="CN5" i="2"/>
  <c r="W5" i="12" s="1"/>
  <c r="AZ21" i="2"/>
  <c r="Z21" i="2"/>
  <c r="Z20" i="2"/>
  <c r="AL19" i="9"/>
  <c r="AZ20" i="2"/>
  <c r="AZ19" i="2"/>
  <c r="AL18" i="9"/>
  <c r="AM19" i="2"/>
  <c r="U8" i="3"/>
  <c r="V8" i="3" s="1"/>
  <c r="U13" i="2"/>
  <c r="R12" i="9"/>
  <c r="CU13" i="2"/>
  <c r="AU12" i="2"/>
  <c r="R11" i="9"/>
  <c r="AU6" i="2"/>
  <c r="AH6" i="2"/>
  <c r="Q12" i="9"/>
  <c r="CG13" i="2"/>
  <c r="AT11" i="2"/>
  <c r="AF27" i="2"/>
  <c r="BS27" i="2" s="1"/>
  <c r="BB26" i="2"/>
  <c r="AT25" i="9"/>
  <c r="AB4" i="2"/>
  <c r="AT3" i="9"/>
  <c r="Y21" i="2"/>
  <c r="AY21" i="2"/>
  <c r="BY21" i="2"/>
  <c r="DL21" i="2" s="1"/>
  <c r="T21" i="12" s="1"/>
  <c r="AH20" i="9"/>
  <c r="Y13" i="2"/>
  <c r="BL13" i="2" s="1"/>
  <c r="AH12" i="9"/>
  <c r="AL5" i="2"/>
  <c r="BY5" i="2"/>
  <c r="AY5" i="2"/>
  <c r="AH4" i="9"/>
  <c r="AW19" i="2"/>
  <c r="Z18" i="9"/>
  <c r="N22" i="9"/>
  <c r="AT23" i="2"/>
  <c r="CG23" i="2" s="1"/>
  <c r="AT22" i="2"/>
  <c r="CG22" i="2"/>
  <c r="I22" i="12" s="1"/>
  <c r="N21" i="9"/>
  <c r="AT6" i="2"/>
  <c r="N5" i="9"/>
  <c r="AG5" i="2"/>
  <c r="AT5" i="2"/>
  <c r="CG5" i="2" s="1"/>
  <c r="Q19" i="2"/>
  <c r="Y17" i="2"/>
  <c r="BL17" i="2" s="1"/>
  <c r="AY17" i="2"/>
  <c r="BY17" i="2"/>
  <c r="DL17" i="2" s="1"/>
  <c r="Q23" i="2"/>
  <c r="Q15" i="2"/>
  <c r="Q7" i="2"/>
  <c r="BD7" i="2" s="1"/>
  <c r="DE15" i="2"/>
  <c r="DD27" i="2"/>
  <c r="BT6" i="2"/>
  <c r="CG6" i="2"/>
  <c r="E25" i="12"/>
  <c r="K10" i="3"/>
  <c r="L10" i="3" s="1"/>
  <c r="BH10" i="2"/>
  <c r="K10" i="12"/>
  <c r="BK11" i="2"/>
  <c r="Q11" i="12"/>
  <c r="Q11" i="3"/>
  <c r="R11" i="3"/>
  <c r="R11" i="12"/>
  <c r="DE10" i="2"/>
  <c r="F10" i="12" s="1"/>
  <c r="BF6" i="2"/>
  <c r="G6" i="3"/>
  <c r="H6" i="3" s="1"/>
  <c r="G6" i="12"/>
  <c r="E6" i="12"/>
  <c r="BE6" i="2"/>
  <c r="DD11" i="2"/>
  <c r="DD20" i="2"/>
  <c r="D20" i="12"/>
  <c r="CQ27" i="2"/>
  <c r="BM24" i="2"/>
  <c r="V24" i="12"/>
  <c r="U24" i="3"/>
  <c r="V24" i="3" s="1"/>
  <c r="DD10" i="2"/>
  <c r="D10" i="12" s="1"/>
  <c r="DL5" i="2"/>
  <c r="T5" i="12" s="1"/>
  <c r="M26" i="12"/>
  <c r="BM5" i="2"/>
  <c r="U5" i="12"/>
  <c r="U5" i="3"/>
  <c r="V5" i="3" s="1"/>
  <c r="V5" i="12"/>
  <c r="DK15" i="2"/>
  <c r="R15" i="12"/>
  <c r="CF20" i="2"/>
  <c r="BS20" i="2"/>
  <c r="DJ22" i="2"/>
  <c r="P22" i="12" s="1"/>
  <c r="Q23" i="12"/>
  <c r="I27" i="3"/>
  <c r="J27" i="3"/>
  <c r="BG27" i="2"/>
  <c r="G24" i="3"/>
  <c r="H24" i="3"/>
  <c r="BF24" i="2"/>
  <c r="E19" i="3"/>
  <c r="F19" i="3"/>
  <c r="BE19" i="2"/>
  <c r="BE16" i="2"/>
  <c r="E16" i="3"/>
  <c r="F16" i="3" s="1"/>
  <c r="DF10" i="2"/>
  <c r="H10" i="12"/>
  <c r="C7" i="3"/>
  <c r="D7" i="3" s="1"/>
  <c r="CT22" i="2"/>
  <c r="Y4" i="12"/>
  <c r="CT13" i="2"/>
  <c r="DG13" i="2" s="1"/>
  <c r="J13" i="12" s="1"/>
  <c r="Q16" i="3"/>
  <c r="R16" i="3"/>
  <c r="R16" i="12"/>
  <c r="S8" i="12"/>
  <c r="BL8" i="2"/>
  <c r="S8" i="3"/>
  <c r="T8" i="3" s="1"/>
  <c r="T8" i="12"/>
  <c r="O27" i="12"/>
  <c r="K16" i="12"/>
  <c r="L16" i="12"/>
  <c r="K22" i="3"/>
  <c r="L22" i="3" s="1"/>
  <c r="BH22" i="2"/>
  <c r="L22" i="12"/>
  <c r="K22" i="12"/>
  <c r="BI13" i="2"/>
  <c r="M13" i="3"/>
  <c r="N13" i="3"/>
  <c r="M13" i="12"/>
  <c r="CG16" i="2"/>
  <c r="BT16" i="2"/>
  <c r="O12" i="3"/>
  <c r="P12" i="3" s="1"/>
  <c r="O12" i="12"/>
  <c r="BJ12" i="2"/>
  <c r="P12" i="12"/>
  <c r="BK12" i="2"/>
  <c r="Q12" i="12"/>
  <c r="Q12" i="3"/>
  <c r="R12" i="3"/>
  <c r="R12" i="12"/>
  <c r="DN12" i="2"/>
  <c r="X12" i="12"/>
  <c r="Y13" i="3"/>
  <c r="Z13" i="3" s="1"/>
  <c r="BO13" i="2"/>
  <c r="Z13" i="12"/>
  <c r="BK26" i="2"/>
  <c r="Q26" i="3"/>
  <c r="R26" i="3" s="1"/>
  <c r="BR25" i="2"/>
  <c r="E21" i="12"/>
  <c r="CS6" i="2"/>
  <c r="Y22" i="3"/>
  <c r="Z22" i="3" s="1"/>
  <c r="BO22" i="2"/>
  <c r="Y22" i="12"/>
  <c r="C20" i="3"/>
  <c r="D20" i="3" s="1"/>
  <c r="C20" i="12"/>
  <c r="BD20" i="2"/>
  <c r="BS8" i="2"/>
  <c r="CF8" i="2"/>
  <c r="CS8" i="2" s="1"/>
  <c r="S18" i="12"/>
  <c r="BO21" i="2"/>
  <c r="DD5" i="2"/>
  <c r="D5" i="12" s="1"/>
  <c r="C23" i="3"/>
  <c r="D23" i="3" s="1"/>
  <c r="BD23" i="2"/>
  <c r="C19" i="3"/>
  <c r="D19" i="3" s="1"/>
  <c r="BD19" i="2"/>
  <c r="S13" i="12"/>
  <c r="S21" i="12"/>
  <c r="BL21" i="2"/>
  <c r="S21" i="3"/>
  <c r="T21" i="3" s="1"/>
  <c r="BH13" i="2"/>
  <c r="K13" i="3"/>
  <c r="L13" i="3" s="1"/>
  <c r="K13" i="12"/>
  <c r="L13" i="12"/>
  <c r="U20" i="12"/>
  <c r="V20" i="12"/>
  <c r="U20" i="3"/>
  <c r="V20" i="3"/>
  <c r="BM20" i="2"/>
  <c r="BK27" i="2"/>
  <c r="Q27" i="3"/>
  <c r="R27" i="3" s="1"/>
  <c r="M26" i="3"/>
  <c r="N26" i="3"/>
  <c r="BI26" i="2"/>
  <c r="E26" i="3"/>
  <c r="F26" i="3" s="1"/>
  <c r="BE26" i="2"/>
  <c r="Y23" i="12"/>
  <c r="BT26" i="2"/>
  <c r="I26" i="12"/>
  <c r="CR14" i="2"/>
  <c r="E14" i="12"/>
  <c r="C16" i="3"/>
  <c r="D16" i="3" s="1"/>
  <c r="BD16" i="2"/>
  <c r="CG9" i="2"/>
  <c r="CT9" i="2" s="1"/>
  <c r="BT9" i="2"/>
  <c r="M24" i="3"/>
  <c r="N24" i="3"/>
  <c r="BI24" i="2"/>
  <c r="M24" i="12"/>
  <c r="W17" i="3"/>
  <c r="X17" i="3"/>
  <c r="BN17" i="2"/>
  <c r="DN18" i="2"/>
  <c r="X18" i="12" s="1"/>
  <c r="E4" i="3"/>
  <c r="F4" i="3"/>
  <c r="BE4" i="2"/>
  <c r="I11" i="3"/>
  <c r="J11" i="3" s="1"/>
  <c r="BG11" i="2"/>
  <c r="K11" i="3"/>
  <c r="L11" i="3" s="1"/>
  <c r="BH11" i="2"/>
  <c r="L11" i="12"/>
  <c r="DN13" i="2"/>
  <c r="X13" i="12"/>
  <c r="W22" i="12"/>
  <c r="Y9" i="12"/>
  <c r="BO9" i="2"/>
  <c r="Z9" i="12"/>
  <c r="Y9" i="3"/>
  <c r="Z9" i="3" s="1"/>
  <c r="G27" i="3"/>
  <c r="H27" i="3"/>
  <c r="BF27" i="2"/>
  <c r="CS27" i="2"/>
  <c r="U21" i="3"/>
  <c r="V21" i="3"/>
  <c r="V21" i="12"/>
  <c r="U21" i="12"/>
  <c r="BM21" i="2"/>
  <c r="E12" i="12"/>
  <c r="CR12" i="2"/>
  <c r="DF6" i="2"/>
  <c r="H6" i="12" s="1"/>
  <c r="BH18" i="2"/>
  <c r="Y17" i="12"/>
  <c r="Y17" i="3"/>
  <c r="Z17" i="3"/>
  <c r="BO17" i="2"/>
  <c r="CR22" i="2"/>
  <c r="CR5" i="2"/>
  <c r="DE5" i="2" s="1"/>
  <c r="C27" i="12"/>
  <c r="C27" i="3"/>
  <c r="D27" i="3"/>
  <c r="BD27" i="2"/>
  <c r="I4" i="3"/>
  <c r="J4" i="3"/>
  <c r="BG4" i="2"/>
  <c r="S17" i="3"/>
  <c r="T17" i="3" s="1"/>
  <c r="S17" i="12"/>
  <c r="T17" i="12"/>
  <c r="Q27" i="12"/>
  <c r="I26" i="3"/>
  <c r="J26" i="3" s="1"/>
  <c r="BG26" i="2"/>
  <c r="BE18" i="2"/>
  <c r="E18" i="3"/>
  <c r="F18" i="3"/>
  <c r="DE12" i="2"/>
  <c r="F12" i="12" s="1"/>
  <c r="DL4" i="2"/>
  <c r="T4" i="12" s="1"/>
  <c r="BK8" i="2"/>
  <c r="R8" i="12"/>
  <c r="Q8" i="3"/>
  <c r="R8" i="3"/>
  <c r="Q9" i="3"/>
  <c r="R9" i="3" s="1"/>
  <c r="Q9" i="12"/>
  <c r="BK9" i="2"/>
  <c r="BF4" i="2"/>
  <c r="G4" i="12"/>
  <c r="G4" i="3"/>
  <c r="H4" i="3" s="1"/>
  <c r="CE4" i="2"/>
  <c r="CR4" i="2" s="1"/>
  <c r="DE4" i="2" s="1"/>
  <c r="F4" i="12" s="1"/>
  <c r="CS23" i="2"/>
  <c r="DF23" i="2" s="1"/>
  <c r="H23" i="12" s="1"/>
  <c r="O5" i="12"/>
  <c r="O6" i="12"/>
  <c r="O6" i="3"/>
  <c r="P6" i="3" s="1"/>
  <c r="BJ6" i="2"/>
  <c r="P6" i="12"/>
  <c r="BK5" i="2"/>
  <c r="Q5" i="3"/>
  <c r="R5" i="3"/>
  <c r="Q5" i="12"/>
  <c r="DN22" i="2"/>
  <c r="X22" i="12"/>
  <c r="Y8" i="3"/>
  <c r="Z8" i="3" s="1"/>
  <c r="Y8" i="12"/>
  <c r="BO8" i="2"/>
  <c r="Z8" i="12"/>
  <c r="Q26" i="12"/>
  <c r="E10" i="12"/>
  <c r="BN8" i="2"/>
  <c r="W8" i="12"/>
  <c r="W8" i="3"/>
  <c r="X8" i="3" s="1"/>
  <c r="X8" i="12"/>
  <c r="W9" i="3"/>
  <c r="X9" i="3" s="1"/>
  <c r="BN9" i="2"/>
  <c r="X9" i="12"/>
  <c r="W9" i="12"/>
  <c r="E20" i="3"/>
  <c r="F20" i="3" s="1"/>
  <c r="BE20" i="2"/>
  <c r="DE24" i="2"/>
  <c r="DF14" i="2"/>
  <c r="H14" i="12" s="1"/>
  <c r="CG26" i="2"/>
  <c r="CT14" i="2"/>
  <c r="DG14" i="2" s="1"/>
  <c r="J14" i="12" s="1"/>
  <c r="I9" i="12"/>
  <c r="C16" i="12"/>
  <c r="G8" i="12"/>
  <c r="G20" i="12"/>
  <c r="CS20" i="2"/>
  <c r="DG22" i="2"/>
  <c r="J22" i="12" s="1"/>
  <c r="DE14" i="2"/>
  <c r="F14" i="12"/>
  <c r="CT26" i="2"/>
  <c r="DG26" i="2"/>
  <c r="DG9" i="2"/>
  <c r="J9" i="12" s="1"/>
  <c r="DG17" i="2"/>
  <c r="DF8" i="2"/>
  <c r="H8" i="12"/>
  <c r="CR25" i="2"/>
  <c r="DE25" i="2" s="1"/>
  <c r="I6" i="12"/>
  <c r="CT6" i="2"/>
  <c r="DG6" i="2" s="1"/>
  <c r="J6" i="12" s="1"/>
  <c r="DE22" i="2"/>
  <c r="F22" i="12" s="1"/>
  <c r="F25" i="12"/>
  <c r="DF20" i="2"/>
  <c r="H20" i="12" s="1"/>
  <c r="I5" i="12" l="1"/>
  <c r="S23" i="12"/>
  <c r="S23" i="3"/>
  <c r="T23" i="3" s="1"/>
  <c r="T23" i="12"/>
  <c r="M8" i="3"/>
  <c r="N8" i="3" s="1"/>
  <c r="BI8" i="2"/>
  <c r="N8" i="12"/>
  <c r="BS24" i="2"/>
  <c r="BE15" i="2"/>
  <c r="F15" i="12"/>
  <c r="E15" i="12"/>
  <c r="E24" i="12"/>
  <c r="E24" i="3"/>
  <c r="F24" i="3" s="1"/>
  <c r="BE24" i="2"/>
  <c r="BO14" i="2"/>
  <c r="Y14" i="12"/>
  <c r="Y14" i="3"/>
  <c r="Z14" i="3" s="1"/>
  <c r="K14" i="9"/>
  <c r="AF15" i="2"/>
  <c r="BQ24" i="2"/>
  <c r="E23" i="9"/>
  <c r="BL23" i="2"/>
  <c r="E15" i="3"/>
  <c r="F15" i="3" s="1"/>
  <c r="M8" i="12"/>
  <c r="BT5" i="2"/>
  <c r="DF27" i="2"/>
  <c r="CS25" i="2"/>
  <c r="DF25" i="2"/>
  <c r="H25" i="12" s="1"/>
  <c r="I7" i="3"/>
  <c r="J7" i="3" s="1"/>
  <c r="BG7" i="2"/>
  <c r="BG9" i="2"/>
  <c r="I9" i="3"/>
  <c r="J9" i="3" s="1"/>
  <c r="CT12" i="2"/>
  <c r="DG12" i="2" s="1"/>
  <c r="J12" i="12" s="1"/>
  <c r="BL24" i="2"/>
  <c r="T24" i="12"/>
  <c r="S24" i="3"/>
  <c r="T24" i="3" s="1"/>
  <c r="S24" i="12"/>
  <c r="U11" i="3"/>
  <c r="V11" i="3" s="1"/>
  <c r="U11" i="12"/>
  <c r="BM11" i="2"/>
  <c r="V11" i="12"/>
  <c r="Y7" i="12"/>
  <c r="Y7" i="3"/>
  <c r="Z7" i="3" s="1"/>
  <c r="AE13" i="2"/>
  <c r="BR13" i="2" s="1"/>
  <c r="F12" i="9"/>
  <c r="R13" i="2"/>
  <c r="CE13" i="2"/>
  <c r="G10" i="9"/>
  <c r="AE11" i="2"/>
  <c r="BR11" i="2" s="1"/>
  <c r="I6" i="9"/>
  <c r="R7" i="2"/>
  <c r="AT23" i="9"/>
  <c r="AB24" i="2"/>
  <c r="BB24" i="2"/>
  <c r="AO24" i="2"/>
  <c r="DB24" i="2"/>
  <c r="CB24" i="2"/>
  <c r="DO24" i="2" s="1"/>
  <c r="CS24" i="2"/>
  <c r="G24" i="12"/>
  <c r="K18" i="12"/>
  <c r="K18" i="3"/>
  <c r="L18" i="3" s="1"/>
  <c r="L18" i="12"/>
  <c r="AS16" i="2"/>
  <c r="CF16" i="2" s="1"/>
  <c r="L15" i="9"/>
  <c r="Q26" i="2"/>
  <c r="B25" i="9"/>
  <c r="AD26" i="2"/>
  <c r="C26" i="12" s="1"/>
  <c r="AQ26" i="2"/>
  <c r="CQ26" i="2"/>
  <c r="BQ26" i="2"/>
  <c r="CD26" i="2"/>
  <c r="BO4" i="2"/>
  <c r="Z4" i="12"/>
  <c r="Y4" i="3"/>
  <c r="Z4" i="3" s="1"/>
  <c r="CG11" i="2"/>
  <c r="BT11" i="2"/>
  <c r="CS7" i="2"/>
  <c r="DF7" i="2" s="1"/>
  <c r="H7" i="12" s="1"/>
  <c r="G7" i="12"/>
  <c r="BJ23" i="2"/>
  <c r="O23" i="12"/>
  <c r="O23" i="3"/>
  <c r="P23" i="3" s="1"/>
  <c r="P23" i="12"/>
  <c r="Y21" i="3"/>
  <c r="Z21" i="3" s="1"/>
  <c r="Z21" i="12"/>
  <c r="CS17" i="2"/>
  <c r="DF17" i="2"/>
  <c r="H17" i="12" s="1"/>
  <c r="BL16" i="2"/>
  <c r="T16" i="12"/>
  <c r="S16" i="12"/>
  <c r="L25" i="9"/>
  <c r="AS26" i="2"/>
  <c r="CF26" i="2" s="1"/>
  <c r="CS26" i="2" s="1"/>
  <c r="DF26" i="2" s="1"/>
  <c r="H26" i="9"/>
  <c r="AR27" i="2"/>
  <c r="AD6" i="2"/>
  <c r="BQ6" i="2" s="1"/>
  <c r="C5" i="9"/>
  <c r="AP24" i="9"/>
  <c r="AN25" i="2"/>
  <c r="CA25" i="2"/>
  <c r="DN25" i="2" s="1"/>
  <c r="DA25" i="2"/>
  <c r="BA25" i="2"/>
  <c r="CN25" i="2"/>
  <c r="F24" i="12"/>
  <c r="I16" i="12"/>
  <c r="CT16" i="2"/>
  <c r="DG16" i="2" s="1"/>
  <c r="J16" i="12" s="1"/>
  <c r="BD15" i="2"/>
  <c r="C15" i="3"/>
  <c r="D15" i="3" s="1"/>
  <c r="E4" i="12"/>
  <c r="Y21" i="12"/>
  <c r="AA25" i="2"/>
  <c r="CT23" i="2"/>
  <c r="DD16" i="2"/>
  <c r="D16" i="12" s="1"/>
  <c r="CT18" i="2"/>
  <c r="DG18" i="2" s="1"/>
  <c r="J18" i="12" s="1"/>
  <c r="K16" i="3"/>
  <c r="L16" i="3" s="1"/>
  <c r="BH16" i="2"/>
  <c r="BT23" i="2"/>
  <c r="Z14" i="12"/>
  <c r="CQ22" i="2"/>
  <c r="DD22" i="2" s="1"/>
  <c r="D22" i="12" s="1"/>
  <c r="C22" i="12"/>
  <c r="G22" i="12"/>
  <c r="CS22" i="2"/>
  <c r="DF22" i="2" s="1"/>
  <c r="H22" i="12" s="1"/>
  <c r="CT25" i="2"/>
  <c r="DG25" i="2"/>
  <c r="J25" i="12" s="1"/>
  <c r="BR27" i="2"/>
  <c r="P13" i="12"/>
  <c r="BJ13" i="2"/>
  <c r="O13" i="3"/>
  <c r="P13" i="3" s="1"/>
  <c r="R14" i="12"/>
  <c r="BK14" i="2"/>
  <c r="DG24" i="2"/>
  <c r="J24" i="12" s="1"/>
  <c r="CQ6" i="2"/>
  <c r="BF7" i="2"/>
  <c r="G7" i="3"/>
  <c r="H7" i="3" s="1"/>
  <c r="G11" i="12"/>
  <c r="BF11" i="2"/>
  <c r="G17" i="12"/>
  <c r="BF17" i="2"/>
  <c r="BF22" i="2"/>
  <c r="G22" i="3"/>
  <c r="H22" i="3" s="1"/>
  <c r="I12" i="3"/>
  <c r="J12" i="3" s="1"/>
  <c r="I12" i="12"/>
  <c r="R20" i="12"/>
  <c r="K24" i="3"/>
  <c r="L24" i="3" s="1"/>
  <c r="L24" i="12"/>
  <c r="BI23" i="2"/>
  <c r="M23" i="3"/>
  <c r="N23" i="3" s="1"/>
  <c r="BJ14" i="2"/>
  <c r="O14" i="12"/>
  <c r="P14" i="12"/>
  <c r="Q7" i="3"/>
  <c r="R7" i="3" s="1"/>
  <c r="BK7" i="2"/>
  <c r="O24" i="3"/>
  <c r="P24" i="3" s="1"/>
  <c r="O24" i="12"/>
  <c r="P24" i="12"/>
  <c r="BJ24" i="2"/>
  <c r="BK13" i="2"/>
  <c r="Q13" i="3"/>
  <c r="R13" i="3" s="1"/>
  <c r="I22" i="9"/>
  <c r="R23" i="2"/>
  <c r="AR20" i="2"/>
  <c r="H19" i="9"/>
  <c r="AR19" i="2"/>
  <c r="AE19" i="2"/>
  <c r="BR19" i="2" s="1"/>
  <c r="F18" i="9"/>
  <c r="CE19" i="2"/>
  <c r="G16" i="9"/>
  <c r="AE17" i="2"/>
  <c r="BR17" i="2" s="1"/>
  <c r="F15" i="9"/>
  <c r="BR16" i="2"/>
  <c r="CE16" i="2"/>
  <c r="E16" i="12" s="1"/>
  <c r="AE16" i="2"/>
  <c r="CR16" i="2"/>
  <c r="AE9" i="2"/>
  <c r="G8" i="9"/>
  <c r="AA11" i="2"/>
  <c r="AP10" i="9"/>
  <c r="BA11" i="2"/>
  <c r="CN11" i="2"/>
  <c r="AN11" i="2"/>
  <c r="CA11" i="2"/>
  <c r="DN11" i="2" s="1"/>
  <c r="AB25" i="2"/>
  <c r="CO25" i="2"/>
  <c r="AT24" i="9"/>
  <c r="AO25" i="2"/>
  <c r="CB25" i="2"/>
  <c r="DO25" i="2" s="1"/>
  <c r="DB25" i="2"/>
  <c r="BB25" i="2"/>
  <c r="T13" i="12"/>
  <c r="S13" i="3"/>
  <c r="T13" i="3" s="1"/>
  <c r="Q16" i="12"/>
  <c r="CS4" i="2"/>
  <c r="DF4" i="2" s="1"/>
  <c r="H4" i="12" s="1"/>
  <c r="M22" i="3"/>
  <c r="N22" i="3" s="1"/>
  <c r="N22" i="12"/>
  <c r="CT10" i="2"/>
  <c r="DG10" i="2" s="1"/>
  <c r="J10" i="12" s="1"/>
  <c r="BF25" i="2"/>
  <c r="BR21" i="2"/>
  <c r="I18" i="12"/>
  <c r="BG18" i="2"/>
  <c r="BG23" i="2"/>
  <c r="I23" i="12"/>
  <c r="BH20" i="2"/>
  <c r="K20" i="12"/>
  <c r="L20" i="12"/>
  <c r="M11" i="3"/>
  <c r="N11" i="3" s="1"/>
  <c r="N11" i="12"/>
  <c r="M15" i="3"/>
  <c r="N15" i="3" s="1"/>
  <c r="BI15" i="2"/>
  <c r="M15" i="12"/>
  <c r="BI19" i="2"/>
  <c r="N19" i="12"/>
  <c r="M19" i="3"/>
  <c r="N19" i="3" s="1"/>
  <c r="O10" i="12"/>
  <c r="BJ10" i="2"/>
  <c r="O21" i="12"/>
  <c r="P21" i="12"/>
  <c r="BJ21" i="2"/>
  <c r="U26" i="3"/>
  <c r="V26" i="3" s="1"/>
  <c r="BM26" i="2"/>
  <c r="AD17" i="2"/>
  <c r="BQ17" i="2" s="1"/>
  <c r="C16" i="9"/>
  <c r="BA15" i="2"/>
  <c r="AP14" i="9"/>
  <c r="AN15" i="2"/>
  <c r="CA15" i="2"/>
  <c r="DN15" i="2" s="1"/>
  <c r="AA15" i="2"/>
  <c r="CN15" i="2"/>
  <c r="DA15" i="2"/>
  <c r="BA14" i="2"/>
  <c r="AA14" i="2"/>
  <c r="AP13" i="9"/>
  <c r="CA14" i="2"/>
  <c r="DN14" i="2" s="1"/>
  <c r="CN14" i="2"/>
  <c r="DA14" i="2"/>
  <c r="AQ12" i="2"/>
  <c r="CD12" i="2" s="1"/>
  <c r="CQ12" i="2" s="1"/>
  <c r="AD12" i="2"/>
  <c r="BQ12" i="2" s="1"/>
  <c r="Q12" i="2"/>
  <c r="AD4" i="2"/>
  <c r="C3" i="9"/>
  <c r="BT4" i="2"/>
  <c r="CG4" i="2"/>
  <c r="BI10" i="2"/>
  <c r="M10" i="12"/>
  <c r="I14" i="3"/>
  <c r="J14" i="3" s="1"/>
  <c r="I14" i="12"/>
  <c r="BE8" i="2"/>
  <c r="G10" i="12"/>
  <c r="G10" i="3"/>
  <c r="H10" i="3" s="1"/>
  <c r="S10" i="3"/>
  <c r="T10" i="3" s="1"/>
  <c r="S10" i="12"/>
  <c r="T10" i="12"/>
  <c r="BL10" i="2"/>
  <c r="U13" i="3"/>
  <c r="V13" i="3" s="1"/>
  <c r="U13" i="12"/>
  <c r="U6" i="12"/>
  <c r="U6" i="3"/>
  <c r="V6" i="3" s="1"/>
  <c r="BM6" i="2"/>
  <c r="BN5" i="2"/>
  <c r="X5" i="12"/>
  <c r="BB20" i="2"/>
  <c r="AO20" i="2"/>
  <c r="AB20" i="2"/>
  <c r="CB20" i="2"/>
  <c r="DO20" i="2" s="1"/>
  <c r="BO18" i="2"/>
  <c r="Y18" i="3"/>
  <c r="Z18" i="3" s="1"/>
  <c r="Z18" i="12"/>
  <c r="CB16" i="2"/>
  <c r="DO16" i="2" s="1"/>
  <c r="AB16" i="2"/>
  <c r="CO16" i="2"/>
  <c r="AT15" i="9"/>
  <c r="CB12" i="2"/>
  <c r="DO12" i="2" s="1"/>
  <c r="CO12" i="2"/>
  <c r="AO12" i="2"/>
  <c r="DB12" i="2"/>
  <c r="AB12" i="2"/>
  <c r="AD23" i="2"/>
  <c r="BQ23" i="2" s="1"/>
  <c r="AQ23" i="2"/>
  <c r="B22" i="9"/>
  <c r="CD23" i="2"/>
  <c r="C23" i="12" s="1"/>
  <c r="CQ23" i="2"/>
  <c r="AQ15" i="2"/>
  <c r="AD15" i="2"/>
  <c r="BQ15" i="2"/>
  <c r="AT19" i="2"/>
  <c r="CG19" i="2" s="1"/>
  <c r="P18" i="9"/>
  <c r="Q14" i="9"/>
  <c r="CG15" i="2"/>
  <c r="CT15" i="2" s="1"/>
  <c r="DG15" i="2" s="1"/>
  <c r="AF19" i="2"/>
  <c r="AS19" i="2"/>
  <c r="CF19" i="2" s="1"/>
  <c r="S19" i="2"/>
  <c r="AS18" i="2"/>
  <c r="BS18" i="2" s="1"/>
  <c r="AF18" i="2"/>
  <c r="C25" i="3"/>
  <c r="D25" i="3" s="1"/>
  <c r="BD25" i="2"/>
  <c r="Q21" i="2"/>
  <c r="AD21" i="2"/>
  <c r="BQ21" i="2" s="1"/>
  <c r="AQ21" i="2"/>
  <c r="CD21" i="2" s="1"/>
  <c r="CQ21" i="2" s="1"/>
  <c r="AD19" i="2"/>
  <c r="BQ19" i="2" s="1"/>
  <c r="CD19" i="2"/>
  <c r="AD7" i="2"/>
  <c r="C5" i="3"/>
  <c r="D5" i="3" s="1"/>
  <c r="BD5" i="2"/>
  <c r="CS11" i="2"/>
  <c r="DF11" i="2" s="1"/>
  <c r="H11" i="12" s="1"/>
  <c r="BS19" i="2"/>
  <c r="CD24" i="2"/>
  <c r="CQ24" i="2" s="1"/>
  <c r="BR23" i="2"/>
  <c r="CR23" i="2" s="1"/>
  <c r="S18" i="2"/>
  <c r="Q22" i="12"/>
  <c r="U18" i="12"/>
  <c r="BM18" i="2"/>
  <c r="O18" i="3"/>
  <c r="P18" i="3" s="1"/>
  <c r="O18" i="12"/>
  <c r="BN4" i="2"/>
  <c r="W4" i="12"/>
  <c r="K5" i="9"/>
  <c r="BH27" i="2"/>
  <c r="AT27" i="2"/>
  <c r="BT27" i="2" s="1"/>
  <c r="I4" i="9"/>
  <c r="R5" i="2"/>
  <c r="BB5" i="2"/>
  <c r="AB5" i="2"/>
  <c r="AP19" i="9"/>
  <c r="AA20" i="2"/>
  <c r="AN20" i="2"/>
  <c r="DA20" i="2"/>
  <c r="AX14" i="2"/>
  <c r="CK14" i="2"/>
  <c r="Q14" i="12" s="1"/>
  <c r="AK14" i="2"/>
  <c r="CX14" i="2"/>
  <c r="AX13" i="2"/>
  <c r="AD12" i="9"/>
  <c r="CK13" i="2"/>
  <c r="Q13" i="12" s="1"/>
  <c r="BX13" i="2"/>
  <c r="DK13" i="2" s="1"/>
  <c r="R13" i="12" s="1"/>
  <c r="X10" i="2"/>
  <c r="AD9" i="9"/>
  <c r="AX10" i="2"/>
  <c r="AK10" i="2"/>
  <c r="CK10" i="2"/>
  <c r="AX6" i="2"/>
  <c r="AD5" i="9"/>
  <c r="BX6" i="2"/>
  <c r="DK6" i="2" s="1"/>
  <c r="R6" i="12" s="1"/>
  <c r="AK6" i="2"/>
  <c r="V4" i="9"/>
  <c r="V5" i="2"/>
  <c r="BH21" i="2"/>
  <c r="K21" i="12"/>
  <c r="AU21" i="2"/>
  <c r="R20" i="9"/>
  <c r="AH21" i="2"/>
  <c r="CU21" i="2"/>
  <c r="AU13" i="2"/>
  <c r="AH13" i="2"/>
  <c r="AT21" i="2"/>
  <c r="BT21" i="2" s="1"/>
  <c r="N20" i="9"/>
  <c r="T21" i="2"/>
  <c r="AT20" i="2"/>
  <c r="CG20" i="2" s="1"/>
  <c r="T20" i="2"/>
  <c r="AG20" i="2"/>
  <c r="BT20" i="2" s="1"/>
  <c r="O18" i="9"/>
  <c r="AG19" i="2"/>
  <c r="BT19" i="2" s="1"/>
  <c r="T15" i="2"/>
  <c r="Q11" i="2"/>
  <c r="T25" i="12"/>
  <c r="C25" i="12"/>
  <c r="BD22" i="2"/>
  <c r="CD13" i="2"/>
  <c r="AQ7" i="2"/>
  <c r="CD7" i="2" s="1"/>
  <c r="T17" i="2"/>
  <c r="BQ7" i="2"/>
  <c r="CE26" i="2"/>
  <c r="CR26" i="2" s="1"/>
  <c r="DE26" i="2" s="1"/>
  <c r="O4" i="12"/>
  <c r="BJ4" i="2"/>
  <c r="L16" i="9"/>
  <c r="J17" i="9"/>
  <c r="AD8" i="2"/>
  <c r="C7" i="9"/>
  <c r="BQ13" i="2"/>
  <c r="BV26" i="2"/>
  <c r="DI26" i="2" s="1"/>
  <c r="V25" i="9"/>
  <c r="AA27" i="2"/>
  <c r="CN27" i="2"/>
  <c r="BA27" i="2"/>
  <c r="W27" i="12" s="1"/>
  <c r="CA27" i="2"/>
  <c r="DN27" i="2" s="1"/>
  <c r="V27" i="2"/>
  <c r="AV27" i="2"/>
  <c r="M27" i="12" s="1"/>
  <c r="V26" i="9"/>
  <c r="CI27" i="2"/>
  <c r="CV27" i="2"/>
  <c r="AR8" i="2"/>
  <c r="CE8" i="2"/>
  <c r="CR8" i="2" s="1"/>
  <c r="AE8" i="2"/>
  <c r="BR8" i="2" s="1"/>
  <c r="AR7" i="2"/>
  <c r="CE7" i="2" s="1"/>
  <c r="CR7" i="2" s="1"/>
  <c r="BR7" i="2"/>
  <c r="F6" i="9"/>
  <c r="AO10" i="2"/>
  <c r="CB10" i="2"/>
  <c r="DO10" i="2" s="1"/>
  <c r="AB10" i="2"/>
  <c r="AT9" i="9"/>
  <c r="BB10" i="2"/>
  <c r="BB7" i="2"/>
  <c r="AT6" i="9"/>
  <c r="CB7" i="2"/>
  <c r="DO7" i="2" s="1"/>
  <c r="Z7" i="12" s="1"/>
  <c r="AL9" i="2"/>
  <c r="BY9" i="2"/>
  <c r="DL9" i="2" s="1"/>
  <c r="Y9" i="2"/>
  <c r="AY9" i="2"/>
  <c r="CL9" i="2"/>
  <c r="AW8" i="2"/>
  <c r="Z7" i="9"/>
  <c r="W8" i="2"/>
  <c r="AV5" i="2"/>
  <c r="U25" i="2"/>
  <c r="R24" i="9"/>
  <c r="CU25" i="2"/>
  <c r="CH25" i="2"/>
  <c r="AB27" i="2"/>
  <c r="AT26" i="9"/>
  <c r="AR11" i="2"/>
  <c r="CE11" i="2" s="1"/>
  <c r="BB15" i="2"/>
  <c r="AT14" i="9"/>
  <c r="AX21" i="2"/>
  <c r="AD20" i="9"/>
  <c r="AW21" i="2"/>
  <c r="Z20" i="9"/>
  <c r="AW15" i="2"/>
  <c r="W15" i="2"/>
  <c r="Z14" i="9"/>
  <c r="W7" i="2"/>
  <c r="AW7" i="2"/>
  <c r="Z6" i="9"/>
  <c r="AR18" i="2"/>
  <c r="CE18" i="2" s="1"/>
  <c r="AE18" i="2"/>
  <c r="BR18" i="2" s="1"/>
  <c r="BA19" i="2"/>
  <c r="AN19" i="2"/>
  <c r="CA19" i="2"/>
  <c r="DN19" i="2" s="1"/>
  <c r="X19" i="12" s="1"/>
  <c r="AZ23" i="2"/>
  <c r="AL22" i="9"/>
  <c r="N6" i="9"/>
  <c r="AT7" i="2"/>
  <c r="AF13" i="2"/>
  <c r="BS13" i="2" s="1"/>
  <c r="AS13" i="2"/>
  <c r="CF13" i="2" s="1"/>
  <c r="CF12" i="2"/>
  <c r="Q24" i="2"/>
  <c r="Z16" i="2"/>
  <c r="AM16" i="2"/>
  <c r="CL20" i="2"/>
  <c r="S20" i="12" s="1"/>
  <c r="AY20" i="2"/>
  <c r="AV16" i="2"/>
  <c r="BU5" i="2"/>
  <c r="DH5" i="2" s="1"/>
  <c r="L5" i="12" s="1"/>
  <c r="AS15" i="2"/>
  <c r="CF15" i="2" s="1"/>
  <c r="Q14" i="2"/>
  <c r="AZ25" i="2"/>
  <c r="G15" i="12" l="1"/>
  <c r="C7" i="12"/>
  <c r="CQ7" i="2"/>
  <c r="C14" i="3"/>
  <c r="D14" i="3" s="1"/>
  <c r="C14" i="12"/>
  <c r="D14" i="12"/>
  <c r="BD14" i="2"/>
  <c r="CR11" i="2"/>
  <c r="E11" i="12"/>
  <c r="G13" i="12"/>
  <c r="CS13" i="2"/>
  <c r="BL9" i="2"/>
  <c r="S9" i="12"/>
  <c r="S9" i="3"/>
  <c r="T9" i="3" s="1"/>
  <c r="T9" i="12"/>
  <c r="Z10" i="12"/>
  <c r="Y10" i="3"/>
  <c r="Z10" i="3" s="1"/>
  <c r="Y10" i="12"/>
  <c r="BO10" i="2"/>
  <c r="DE7" i="2"/>
  <c r="CQ13" i="2"/>
  <c r="DD13" i="2" s="1"/>
  <c r="D13" i="12" s="1"/>
  <c r="C13" i="12"/>
  <c r="CG21" i="2"/>
  <c r="CT21" i="2" s="1"/>
  <c r="M5" i="3"/>
  <c r="N5" i="3" s="1"/>
  <c r="M5" i="12"/>
  <c r="BI5" i="2"/>
  <c r="N5" i="12"/>
  <c r="CT19" i="2"/>
  <c r="I19" i="12"/>
  <c r="CD15" i="2"/>
  <c r="E8" i="12"/>
  <c r="DD17" i="2"/>
  <c r="D17" i="12" s="1"/>
  <c r="CQ17" i="2"/>
  <c r="W11" i="3"/>
  <c r="X11" i="3" s="1"/>
  <c r="X11" i="12"/>
  <c r="W11" i="12"/>
  <c r="BN11" i="2"/>
  <c r="CR17" i="2"/>
  <c r="DE17" i="2"/>
  <c r="F17" i="12" s="1"/>
  <c r="BE23" i="2"/>
  <c r="E23" i="3"/>
  <c r="F23" i="3" s="1"/>
  <c r="E23" i="12"/>
  <c r="DD6" i="2"/>
  <c r="D6" i="12" s="1"/>
  <c r="BS16" i="2"/>
  <c r="BE13" i="2"/>
  <c r="E13" i="3"/>
  <c r="F13" i="3" s="1"/>
  <c r="E13" i="12"/>
  <c r="BS15" i="2"/>
  <c r="DF13" i="2"/>
  <c r="H13" i="12" s="1"/>
  <c r="O7" i="12"/>
  <c r="P7" i="12"/>
  <c r="O7" i="3"/>
  <c r="P7" i="3" s="1"/>
  <c r="BJ7" i="2"/>
  <c r="K25" i="3"/>
  <c r="L25" i="3" s="1"/>
  <c r="K25" i="12"/>
  <c r="BH25" i="2"/>
  <c r="L25" i="12"/>
  <c r="BI27" i="2"/>
  <c r="M27" i="3"/>
  <c r="N27" i="3" s="1"/>
  <c r="BN27" i="2"/>
  <c r="W27" i="3"/>
  <c r="X27" i="3" s="1"/>
  <c r="DD7" i="2"/>
  <c r="D7" i="12" s="1"/>
  <c r="D11" i="12"/>
  <c r="BD11" i="2"/>
  <c r="C11" i="12"/>
  <c r="C11" i="3"/>
  <c r="D11" i="3" s="1"/>
  <c r="BG21" i="2"/>
  <c r="I21" i="12"/>
  <c r="I21" i="3"/>
  <c r="J21" i="3" s="1"/>
  <c r="W20" i="3"/>
  <c r="X20" i="3" s="1"/>
  <c r="X20" i="12"/>
  <c r="BN20" i="2"/>
  <c r="W20" i="12"/>
  <c r="E5" i="3"/>
  <c r="F5" i="3" s="1"/>
  <c r="BE5" i="2"/>
  <c r="E5" i="12"/>
  <c r="F5" i="12"/>
  <c r="DD23" i="2"/>
  <c r="D23" i="12" s="1"/>
  <c r="Y16" i="12"/>
  <c r="Y16" i="3"/>
  <c r="Z16" i="3" s="1"/>
  <c r="Z16" i="12"/>
  <c r="BO16" i="2"/>
  <c r="BQ4" i="2"/>
  <c r="CD4" i="2"/>
  <c r="BN25" i="2"/>
  <c r="W25" i="12"/>
  <c r="X25" i="12"/>
  <c r="W25" i="3"/>
  <c r="X25" i="3" s="1"/>
  <c r="E27" i="12"/>
  <c r="CE27" i="2"/>
  <c r="CR27" i="2" s="1"/>
  <c r="CT11" i="2"/>
  <c r="DG11" i="2" s="1"/>
  <c r="J11" i="12" s="1"/>
  <c r="I11" i="12"/>
  <c r="CS16" i="2"/>
  <c r="G16" i="12"/>
  <c r="Y24" i="3"/>
  <c r="Z24" i="3" s="1"/>
  <c r="Z24" i="12"/>
  <c r="BO24" i="2"/>
  <c r="Y24" i="12"/>
  <c r="DE11" i="2"/>
  <c r="F11" i="12" s="1"/>
  <c r="DE18" i="2"/>
  <c r="F18" i="12" s="1"/>
  <c r="Y27" i="3"/>
  <c r="Z27" i="3" s="1"/>
  <c r="BO27" i="2"/>
  <c r="C24" i="3"/>
  <c r="D24" i="3" s="1"/>
  <c r="BD24" i="2"/>
  <c r="C24" i="12"/>
  <c r="BT7" i="2"/>
  <c r="CG7" i="2"/>
  <c r="CR18" i="2"/>
  <c r="E18" i="12"/>
  <c r="DE8" i="2"/>
  <c r="F8" i="12" s="1"/>
  <c r="BQ8" i="2"/>
  <c r="CD8" i="2"/>
  <c r="I17" i="3"/>
  <c r="J17" i="3" s="1"/>
  <c r="I17" i="12"/>
  <c r="J17" i="12"/>
  <c r="BG17" i="2"/>
  <c r="J15" i="12"/>
  <c r="BG15" i="2"/>
  <c r="I15" i="12"/>
  <c r="I15" i="3"/>
  <c r="J15" i="3" s="1"/>
  <c r="BG20" i="2"/>
  <c r="I20" i="3"/>
  <c r="J20" i="3" s="1"/>
  <c r="I20" i="12"/>
  <c r="Q10" i="12"/>
  <c r="Q10" i="3"/>
  <c r="R10" i="3" s="1"/>
  <c r="R10" i="12"/>
  <c r="BK10" i="2"/>
  <c r="G18" i="3"/>
  <c r="H18" i="3" s="1"/>
  <c r="G18" i="12"/>
  <c r="BF18" i="2"/>
  <c r="DD21" i="2"/>
  <c r="CF18" i="2"/>
  <c r="CS18" i="2" s="1"/>
  <c r="DF18" i="2" s="1"/>
  <c r="H18" i="12" s="1"/>
  <c r="BF19" i="2"/>
  <c r="G19" i="12"/>
  <c r="G19" i="3"/>
  <c r="H19" i="3" s="1"/>
  <c r="BO12" i="2"/>
  <c r="Y12" i="12"/>
  <c r="Y12" i="3"/>
  <c r="Z12" i="3" s="1"/>
  <c r="Z12" i="12"/>
  <c r="CT4" i="2"/>
  <c r="I4" i="12"/>
  <c r="C12" i="12"/>
  <c r="BD12" i="2"/>
  <c r="C12" i="3"/>
  <c r="D12" i="3" s="1"/>
  <c r="X14" i="12"/>
  <c r="W14" i="3"/>
  <c r="X14" i="3" s="1"/>
  <c r="W14" i="12"/>
  <c r="BN14" i="2"/>
  <c r="BN15" i="2"/>
  <c r="W15" i="12"/>
  <c r="X15" i="12"/>
  <c r="W15" i="3"/>
  <c r="X15" i="3" s="1"/>
  <c r="Y25" i="3"/>
  <c r="Z25" i="3" s="1"/>
  <c r="Z25" i="12"/>
  <c r="Y25" i="12"/>
  <c r="BO25" i="2"/>
  <c r="CE9" i="2"/>
  <c r="BR9" i="2"/>
  <c r="DE16" i="2"/>
  <c r="F16" i="12" s="1"/>
  <c r="E19" i="12"/>
  <c r="CR19" i="2"/>
  <c r="DE19" i="2" s="1"/>
  <c r="F19" i="12" s="1"/>
  <c r="DE27" i="2"/>
  <c r="DG23" i="2"/>
  <c r="J23" i="12" s="1"/>
  <c r="DD26" i="2"/>
  <c r="U16" i="3"/>
  <c r="V16" i="3" s="1"/>
  <c r="BM16" i="2"/>
  <c r="U16" i="12"/>
  <c r="V16" i="12"/>
  <c r="CS12" i="2"/>
  <c r="DF12" i="2" s="1"/>
  <c r="H12" i="12" s="1"/>
  <c r="G12" i="12"/>
  <c r="O15" i="3"/>
  <c r="P15" i="3" s="1"/>
  <c r="O15" i="12"/>
  <c r="BJ15" i="2"/>
  <c r="P15" i="12"/>
  <c r="O8" i="12"/>
  <c r="O8" i="3"/>
  <c r="P8" i="3" s="1"/>
  <c r="BJ8" i="2"/>
  <c r="P8" i="12"/>
  <c r="DG19" i="2"/>
  <c r="J19" i="12" s="1"/>
  <c r="CT20" i="2"/>
  <c r="DG20" i="2" s="1"/>
  <c r="J20" i="12" s="1"/>
  <c r="DG21" i="2"/>
  <c r="J21" i="12" s="1"/>
  <c r="Y5" i="3"/>
  <c r="Z5" i="3" s="1"/>
  <c r="Y5" i="12"/>
  <c r="BO5" i="2"/>
  <c r="Z5" i="12"/>
  <c r="I27" i="12"/>
  <c r="CG27" i="2"/>
  <c r="CT27" i="2" s="1"/>
  <c r="DG27" i="2" s="1"/>
  <c r="DE23" i="2"/>
  <c r="F23" i="12" s="1"/>
  <c r="C19" i="12"/>
  <c r="CQ19" i="2"/>
  <c r="DD19" i="2" s="1"/>
  <c r="D19" i="12" s="1"/>
  <c r="D21" i="12"/>
  <c r="BD21" i="2"/>
  <c r="C21" i="3"/>
  <c r="D21" i="3" s="1"/>
  <c r="C21" i="12"/>
  <c r="CS19" i="2"/>
  <c r="DF19" i="2" s="1"/>
  <c r="H19" i="12" s="1"/>
  <c r="BO20" i="2"/>
  <c r="Y20" i="12"/>
  <c r="Z20" i="12"/>
  <c r="Y20" i="3"/>
  <c r="Z20" i="3" s="1"/>
  <c r="DG4" i="2"/>
  <c r="J4" i="12" s="1"/>
  <c r="DD12" i="2"/>
  <c r="D12" i="12" s="1"/>
  <c r="CR21" i="2"/>
  <c r="DE21" i="2" s="1"/>
  <c r="F21" i="12" s="1"/>
  <c r="CE20" i="2"/>
  <c r="BR20" i="2"/>
  <c r="C26" i="3"/>
  <c r="D26" i="3" s="1"/>
  <c r="BD26" i="2"/>
  <c r="BE7" i="2"/>
  <c r="F7" i="12"/>
  <c r="E7" i="12"/>
  <c r="E7" i="3"/>
  <c r="F7" i="3" s="1"/>
  <c r="CR13" i="2"/>
  <c r="DE13" i="2" s="1"/>
  <c r="F13" i="12" s="1"/>
  <c r="DD24" i="2"/>
  <c r="D24" i="12" s="1"/>
  <c r="DF24" i="2"/>
  <c r="H24" i="12" s="1"/>
  <c r="CT5" i="2"/>
  <c r="DG5" i="2" s="1"/>
  <c r="J5" i="12" s="1"/>
  <c r="CR9" i="2" l="1"/>
  <c r="E9" i="12"/>
  <c r="C15" i="12"/>
  <c r="CQ15" i="2"/>
  <c r="DD15" i="2" s="1"/>
  <c r="D15" i="12" s="1"/>
  <c r="CR20" i="2"/>
  <c r="DE20" i="2" s="1"/>
  <c r="F20" i="12" s="1"/>
  <c r="E20" i="12"/>
  <c r="C8" i="12"/>
  <c r="CQ8" i="2"/>
  <c r="DF15" i="2"/>
  <c r="H15" i="12" s="1"/>
  <c r="CS15" i="2"/>
  <c r="DE9" i="2"/>
  <c r="F9" i="12" s="1"/>
  <c r="DD8" i="2"/>
  <c r="D8" i="12" s="1"/>
  <c r="CT7" i="2"/>
  <c r="DG7" i="2" s="1"/>
  <c r="J7" i="12" s="1"/>
  <c r="I7" i="12"/>
  <c r="CQ4" i="2"/>
  <c r="DD4" i="2" s="1"/>
  <c r="D4" i="12" s="1"/>
  <c r="C4" i="12"/>
  <c r="DF16" i="2"/>
  <c r="H16" i="12" s="1"/>
</calcChain>
</file>

<file path=xl/sharedStrings.xml><?xml version="1.0" encoding="utf-8"?>
<sst xmlns="http://schemas.openxmlformats.org/spreadsheetml/2006/main" count="706" uniqueCount="192">
  <si>
    <t>Symbol</t>
  </si>
  <si>
    <t>Digestion</t>
  </si>
  <si>
    <t>Well</t>
  </si>
  <si>
    <t>Samples</t>
  </si>
  <si>
    <t>Mock Digestion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</si>
  <si>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</si>
  <si>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</si>
  <si>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</si>
  <si>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</si>
  <si>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</si>
  <si>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</si>
  <si>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</si>
  <si>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</si>
  <si>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</si>
  <si>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</si>
  <si>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</si>
  <si>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</si>
  <si>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</si>
  <si>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</si>
  <si>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</si>
  <si>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</si>
  <si>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</si>
  <si>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</si>
  <si>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</si>
  <si>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</si>
  <si>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</si>
  <si>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</si>
  <si>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</si>
  <si>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</si>
  <si>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Methylation-Sensitive Digestion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</si>
  <si>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</si>
  <si>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</si>
  <si>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</si>
  <si>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</si>
  <si>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</si>
  <si>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</si>
  <si>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</si>
  <si>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</si>
  <si>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</si>
  <si>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</si>
  <si>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</si>
  <si>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</si>
  <si>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</si>
  <si>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</si>
  <si>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</si>
  <si>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</si>
  <si>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</si>
  <si>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</si>
  <si>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</si>
  <si>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</si>
  <si>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</si>
  <si>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</si>
  <si>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</si>
  <si>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</si>
  <si>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Methylation-Dependent Digestion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</si>
  <si>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</si>
  <si>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</si>
  <si>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</si>
  <si>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</si>
  <si>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</si>
  <si>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</si>
  <si>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</si>
  <si>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</si>
  <si>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</si>
  <si>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</si>
  <si>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</si>
  <si>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</si>
  <si>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</si>
  <si>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</si>
  <si>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</si>
  <si>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</si>
  <si>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</si>
  <si>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</si>
  <si>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</si>
  <si>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</si>
  <si>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</si>
  <si>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</si>
  <si>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</si>
  <si>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</si>
  <si>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Double Digestion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</si>
  <si>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</si>
  <si>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</si>
  <si>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</si>
  <si>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</si>
  <si>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</si>
  <si>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</si>
  <si>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</si>
  <si>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</si>
  <si>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</si>
  <si>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</si>
  <si>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</si>
  <si>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</si>
  <si>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</si>
  <si>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</si>
  <si>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</si>
  <si>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</si>
  <si>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</si>
  <si>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</si>
  <si>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</si>
  <si>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</si>
  <si>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</si>
  <si>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</si>
  <si>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</si>
  <si>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</si>
  <si>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&gt;40 and (N/A or blank) to 40</t>
  </si>
  <si>
    <r>
      <t>ΔC</t>
    </r>
    <r>
      <rPr>
        <b/>
        <vertAlign val="subscript"/>
        <sz val="10"/>
        <rFont val="Arial"/>
        <family val="2"/>
      </rPr>
      <t xml:space="preserve">t(Ms-Mo)   </t>
    </r>
    <r>
      <rPr>
        <b/>
        <sz val="10"/>
        <rFont val="Arial"/>
        <family val="2"/>
      </rPr>
      <t>C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(Ms)-C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(Mo)</t>
    </r>
  </si>
  <si>
    <r>
      <t>ΔC</t>
    </r>
    <r>
      <rPr>
        <b/>
        <vertAlign val="subscript"/>
        <sz val="10"/>
        <rFont val="Arial"/>
        <family val="2"/>
      </rPr>
      <t xml:space="preserve">t(Msd-Mo)   </t>
    </r>
    <r>
      <rPr>
        <b/>
        <sz val="10"/>
        <rFont val="Arial"/>
        <family val="2"/>
      </rPr>
      <t>C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(Msd)-C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(Mo)</t>
    </r>
  </si>
  <si>
    <r>
      <t>ΔC</t>
    </r>
    <r>
      <rPr>
        <b/>
        <vertAlign val="subscript"/>
        <sz val="10"/>
        <rFont val="Arial"/>
        <family val="2"/>
      </rPr>
      <t xml:space="preserve">t(Md-Mo)   </t>
    </r>
    <r>
      <rPr>
        <b/>
        <sz val="10"/>
        <rFont val="Arial"/>
        <family val="2"/>
      </rPr>
      <t>C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(Md)-C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(Mo)</t>
    </r>
  </si>
  <si>
    <t>PCR Array Catalog #:</t>
  </si>
  <si>
    <t>BRCA1</t>
  </si>
  <si>
    <t>CDH1</t>
  </si>
  <si>
    <t>CDH13</t>
  </si>
  <si>
    <t>GSTP1</t>
  </si>
  <si>
    <t>PYCARD</t>
  </si>
  <si>
    <t xml:space="preserve">Generally, only change data in yellow cells. Gray and white cells contain formulas for calculation or results. Please do not change them. </t>
  </si>
  <si>
    <t>UM</t>
  </si>
  <si>
    <t>A01, C01,E01,G01</t>
  </si>
  <si>
    <t>A02, C02, E02, G02</t>
  </si>
  <si>
    <t>A03, C03, E03, G03</t>
  </si>
  <si>
    <t>A04, C04, E04, G04</t>
  </si>
  <si>
    <t>A05, C05, E05, G05</t>
  </si>
  <si>
    <t>A06, C06, E06, G06</t>
  </si>
  <si>
    <t>A07, C07, E07, G07</t>
  </si>
  <si>
    <t>A08, C08, E08, G08</t>
  </si>
  <si>
    <t>A09, C09, E09, G09</t>
  </si>
  <si>
    <t>A10, C10, E10, G10</t>
  </si>
  <si>
    <t>A11, C11, E11, G11</t>
  </si>
  <si>
    <t>A12, C12, E12, G12</t>
  </si>
  <si>
    <t>B01, D01, F01, H01</t>
  </si>
  <si>
    <t>B02, D02, F02, H02</t>
  </si>
  <si>
    <t>B03, D03, F03, H03</t>
  </si>
  <si>
    <t>B04, D04, F04, H04</t>
  </si>
  <si>
    <t>B05, D05, F05, H05</t>
  </si>
  <si>
    <t>B06, D06, F06, H06</t>
  </si>
  <si>
    <t>B07, D07, F07, H07</t>
  </si>
  <si>
    <t>B08, D08, F08, H08</t>
  </si>
  <si>
    <t>B09, D09, F09, H09</t>
  </si>
  <si>
    <t>B10, D10, F10, H10</t>
  </si>
  <si>
    <t>B11, D11, F11, H11</t>
  </si>
  <si>
    <t>B12, D12, F12, H12</t>
  </si>
  <si>
    <t>ADAM23</t>
  </si>
  <si>
    <t>CDKN2A</t>
  </si>
  <si>
    <t>CCNA1</t>
  </si>
  <si>
    <t>CCND2</t>
  </si>
  <si>
    <t>CDKN1C</t>
  </si>
  <si>
    <t>ESR1</t>
  </si>
  <si>
    <t>HIC1</t>
  </si>
  <si>
    <t>MGMT</t>
  </si>
  <si>
    <t>PRDM2</t>
  </si>
  <si>
    <t>PTEN</t>
  </si>
  <si>
    <t>PTGS2</t>
  </si>
  <si>
    <t>RASSF1</t>
  </si>
  <si>
    <t>SFN</t>
  </si>
  <si>
    <t>SLIT2</t>
  </si>
  <si>
    <t>THBS1</t>
  </si>
  <si>
    <t>B</t>
  </si>
  <si>
    <t>A</t>
  </si>
  <si>
    <t>C</t>
  </si>
  <si>
    <t>D</t>
  </si>
  <si>
    <t>E</t>
  </si>
  <si>
    <t>F</t>
  </si>
  <si>
    <t>G</t>
  </si>
  <si>
    <t>H</t>
  </si>
  <si>
    <t>I</t>
  </si>
  <si>
    <t>J</t>
  </si>
  <si>
    <r>
      <t>C</t>
    </r>
    <r>
      <rPr>
        <b/>
        <vertAlign val="subscript"/>
        <sz val="9"/>
        <rFont val="Arial"/>
        <family val="2"/>
      </rPr>
      <t>t</t>
    </r>
    <r>
      <rPr>
        <b/>
        <sz val="9"/>
        <rFont val="Arial"/>
        <family val="2"/>
      </rPr>
      <t xml:space="preserve"> mock</t>
    </r>
  </si>
  <si>
    <r>
      <t>C</t>
    </r>
    <r>
      <rPr>
        <b/>
        <vertAlign val="subscript"/>
        <sz val="9"/>
        <rFont val="Arial"/>
        <family val="2"/>
      </rPr>
      <t>t</t>
    </r>
    <r>
      <rPr>
        <b/>
        <sz val="9"/>
        <rFont val="Arial"/>
        <family val="2"/>
      </rPr>
      <t xml:space="preserve"> sensitive</t>
    </r>
  </si>
  <si>
    <r>
      <t>C</t>
    </r>
    <r>
      <rPr>
        <b/>
        <vertAlign val="subscript"/>
        <sz val="9"/>
        <rFont val="Arial"/>
        <family val="2"/>
      </rPr>
      <t>t</t>
    </r>
    <r>
      <rPr>
        <b/>
        <sz val="9"/>
        <rFont val="Arial"/>
        <family val="2"/>
      </rPr>
      <t xml:space="preserve"> double</t>
    </r>
  </si>
  <si>
    <r>
      <t>C</t>
    </r>
    <r>
      <rPr>
        <b/>
        <vertAlign val="subscript"/>
        <sz val="9"/>
        <rFont val="Arial"/>
        <family val="2"/>
      </rPr>
      <t>t</t>
    </r>
    <r>
      <rPr>
        <b/>
        <sz val="9"/>
        <rFont val="Arial"/>
        <family val="2"/>
      </rPr>
      <t xml:space="preserve"> dependent</t>
    </r>
  </si>
  <si>
    <r>
      <t>F</t>
    </r>
    <r>
      <rPr>
        <b/>
        <vertAlign val="subscript"/>
        <sz val="10"/>
        <rFont val="Arial"/>
        <family val="2"/>
      </rPr>
      <t>R</t>
    </r>
  </si>
  <si>
    <r>
      <t>F</t>
    </r>
    <r>
      <rPr>
        <b/>
        <vertAlign val="subscript"/>
        <sz val="10"/>
        <rFont val="Arial"/>
        <family val="2"/>
      </rPr>
      <t>HM</t>
    </r>
  </si>
  <si>
    <r>
      <t>F</t>
    </r>
    <r>
      <rPr>
        <b/>
        <vertAlign val="subscript"/>
        <sz val="10"/>
        <rFont val="Arial"/>
        <family val="2"/>
      </rPr>
      <t>UM</t>
    </r>
  </si>
  <si>
    <r>
      <t>F</t>
    </r>
    <r>
      <rPr>
        <b/>
        <vertAlign val="subscript"/>
        <sz val="10"/>
        <rFont val="Arial"/>
        <family val="2"/>
      </rPr>
      <t>IM</t>
    </r>
  </si>
  <si>
    <t>Window</t>
  </si>
  <si>
    <r>
      <t>F</t>
    </r>
    <r>
      <rPr>
        <b/>
        <vertAlign val="subscript"/>
        <sz val="10"/>
        <rFont val="Arial"/>
        <family val="2"/>
      </rPr>
      <t>M</t>
    </r>
  </si>
  <si>
    <t>SEC</t>
  </si>
  <si>
    <t>DEC</t>
  </si>
  <si>
    <t>M</t>
  </si>
  <si>
    <t>TP73</t>
  </si>
  <si>
    <t>Undetermined</t>
  </si>
  <si>
    <t>TNFRSF10C</t>
  </si>
  <si>
    <t>Version 3.0, 8/2018</t>
  </si>
  <si>
    <t>Positions</t>
  </si>
  <si>
    <r>
      <t xml:space="preserve">2. Raw Data
</t>
    </r>
    <r>
      <rPr>
        <sz val="12"/>
        <rFont val="Arial"/>
        <family val="2"/>
      </rPr>
      <t>Copy and Paste Special Values each Sample's raw C</t>
    </r>
    <r>
      <rPr>
        <vertAlign val="subscript"/>
        <sz val="12"/>
        <rFont val="Arial"/>
        <family val="2"/>
      </rPr>
      <t>T</t>
    </r>
    <r>
      <rPr>
        <sz val="12"/>
        <rFont val="Arial"/>
        <family val="2"/>
      </rPr>
      <t xml:space="preserve"> values exported from your real-time PCR instrument into the yellow cells of the appropriate column.
This spreadsheet accommodates up to a maximum number of 12 arrays (or samples).</t>
    </r>
  </si>
  <si>
    <r>
      <t>NOTE:</t>
    </r>
    <r>
      <rPr>
        <sz val="12"/>
        <rFont val="Arial"/>
        <family val="2"/>
      </rPr>
      <t xml:space="preserve"> A sample data set is included in this template for demonstration purposes only. Remove all sample data before adding your data.</t>
    </r>
  </si>
  <si>
    <r>
      <t xml:space="preserve">3. QC Data Report
</t>
    </r>
    <r>
      <rPr>
        <sz val="12"/>
        <rFont val="Arial"/>
        <family val="2"/>
      </rPr>
      <t>For each assay and sample, this table displays the analytical window (W) and the percentage of DNA refractory to restriction enzyme digestion (F</t>
    </r>
    <r>
      <rPr>
        <vertAlign val="subscript"/>
        <sz val="12"/>
        <rFont val="Arial"/>
        <family val="2"/>
      </rPr>
      <t>R</t>
    </r>
    <r>
      <rPr>
        <sz val="12"/>
        <rFont val="Arial"/>
        <family val="2"/>
      </rPr>
      <t>).
Any given digestion with W &lt; 3 and F</t>
    </r>
    <r>
      <rPr>
        <vertAlign val="subscript"/>
        <sz val="12"/>
        <rFont val="Arial"/>
        <family val="2"/>
      </rPr>
      <t>R</t>
    </r>
    <r>
      <rPr>
        <sz val="12"/>
        <rFont val="Arial"/>
        <family val="2"/>
      </rPr>
      <t xml:space="preserve"> &gt; 12.5% is incomplete, and this table reports "Failure".</t>
    </r>
  </si>
  <si>
    <r>
      <t xml:space="preserve">5. Calculations
</t>
    </r>
    <r>
      <rPr>
        <sz val="12"/>
        <rFont val="Arial"/>
        <family val="2"/>
      </rPr>
      <t>This worksheet displays the formulas and intermediate numbers used to convert the entered raw C</t>
    </r>
    <r>
      <rPr>
        <vertAlign val="subscript"/>
        <sz val="12"/>
        <rFont val="Arial"/>
        <family val="2"/>
      </rPr>
      <t>T</t>
    </r>
    <r>
      <rPr>
        <sz val="12"/>
        <rFont val="Arial"/>
        <family val="2"/>
      </rPr>
      <t xml:space="preserve"> data into the displayed results.
Again, as this information is displayed in gray cells, please do not change them.</t>
    </r>
  </si>
  <si>
    <r>
      <rPr>
        <b/>
        <sz val="12"/>
        <rFont val="Arial"/>
        <family val="2"/>
      </rPr>
      <t>6. Summary Raw Data</t>
    </r>
    <r>
      <rPr>
        <sz val="12"/>
        <rFont val="Arial"/>
        <family val="2"/>
      </rPr>
      <t xml:space="preserve">
For troubleshooting purposes, the entered raw C</t>
    </r>
    <r>
      <rPr>
        <vertAlign val="subscript"/>
        <sz val="12"/>
        <rFont val="Arial"/>
        <family val="2"/>
      </rPr>
      <t>T</t>
    </r>
    <r>
      <rPr>
        <sz val="12"/>
        <rFont val="Arial"/>
        <family val="2"/>
      </rPr>
      <t xml:space="preserve"> values are re-organized to de-duplicate the gene list and list the four reactions in separte columns .</t>
    </r>
  </si>
  <si>
    <r>
      <t xml:space="preserve">4. Results
</t>
    </r>
    <r>
      <rPr>
        <sz val="12"/>
        <rFont val="Arial"/>
        <family val="2"/>
      </rPr>
      <t>For each asssy and sample, this table displays the methylation status as the percentage of unmethylated (UM) and methylated (M) DNA.
The SEC (Methylation-Sensitive Enzyme Control) and DEC (Methylation-Dependent Enzyme Control) assays monitor each restriction enzyme's digestion efficiency.
If the SEC ΔC</t>
    </r>
    <r>
      <rPr>
        <vertAlign val="subscript"/>
        <sz val="12"/>
        <rFont val="Arial"/>
        <family val="2"/>
      </rPr>
      <t>T</t>
    </r>
    <r>
      <rPr>
        <sz val="12"/>
        <rFont val="Arial"/>
        <family val="2"/>
      </rPr>
      <t>(Ms-Mo)≥4 or the DEC ΔC</t>
    </r>
    <r>
      <rPr>
        <vertAlign val="subscript"/>
        <sz val="12"/>
        <rFont val="Arial"/>
        <family val="2"/>
      </rPr>
      <t>T</t>
    </r>
    <r>
      <rPr>
        <sz val="12"/>
        <rFont val="Arial"/>
        <family val="2"/>
      </rPr>
      <t>(Md-Mo)≥4, more than 93.8% of control DNA molecules were efficienctly digested by the respective restriction enzyme.
In which case, the SEC and DEC resutls will display "Pass"; otherwise, they will display "Fail".</t>
    </r>
  </si>
  <si>
    <t>CMHS12345</t>
  </si>
  <si>
    <t>Instructions for Analyzing Custom EpiTect Methyl II PCR Array Results with this Spreadsheet</t>
  </si>
  <si>
    <r>
      <t xml:space="preserve">1. Gene Table:
</t>
    </r>
    <r>
      <rPr>
        <sz val="12"/>
        <rFont val="Arial"/>
        <family val="2"/>
      </rPr>
      <t>Enter the catalog number of the Custom PCR Array into Cell B1.
Copy and Paste Special Values the gene content of the Custom PCR Array. See below for examples.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</si>
</sst>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20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0"/>
      <name val="Arial"/>
      <family val="2"/>
    </font>
    <font>
      <b/>
      <sz val="10"/>
      <color indexed="8"/>
      <name val="Arial"/>
      <family val="2"/>
    </font>
    <font>
      <sz val="10"/>
      <color indexed="6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bscript"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bscript"/>
      <sz val="12"/>
      <name val="Arial"/>
      <family val="2"/>
    </font>
    <font>
      <b/>
      <i/>
      <sz val="10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2"/>
      <color indexed="8"/>
      <name val="Arial"/>
      <family val="2"/>
    </font>
    <font>
      <sz val="12"/>
      <color indexed="6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116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/>
    <xf numFmtId="0" fontId="0" fillId="0" borderId="0" xfId="0" applyFill="1" applyBorder="1"/>
    <xf numFmtId="0" fontId="4" fillId="0" borderId="0" xfId="0" applyFont="1"/>
    <xf numFmtId="0" fontId="0" fillId="0" borderId="1" xfId="0" applyBorder="1"/>
    <xf numFmtId="164" fontId="0" fillId="0" borderId="1" xfId="1" applyNumberFormat="1" applyFont="1" applyBorder="1"/>
    <xf numFmtId="0" fontId="0" fillId="2" borderId="2" xfId="0" applyFill="1" applyBorder="1"/>
    <xf numFmtId="10" fontId="0" fillId="0" borderId="1" xfId="0" applyNumberFormat="1" applyBorder="1"/>
    <xf numFmtId="164" fontId="0" fillId="0" borderId="1" xfId="0" applyNumberFormat="1" applyBorder="1"/>
    <xf numFmtId="10" fontId="0" fillId="2" borderId="1" xfId="0" applyNumberFormat="1" applyFill="1" applyBorder="1"/>
    <xf numFmtId="0" fontId="0" fillId="0" borderId="0" xfId="0" applyBorder="1"/>
    <xf numFmtId="0" fontId="7" fillId="2" borderId="3" xfId="0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2" fontId="10" fillId="0" borderId="5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6" xfId="0" applyNumberFormat="1" applyFont="1" applyBorder="1" applyAlignment="1">
      <alignment vertical="center"/>
    </xf>
    <xf numFmtId="2" fontId="10" fillId="0" borderId="7" xfId="0" applyNumberFormat="1" applyFont="1" applyBorder="1" applyAlignment="1">
      <alignment vertical="center"/>
    </xf>
    <xf numFmtId="2" fontId="10" fillId="0" borderId="8" xfId="0" applyNumberFormat="1" applyFont="1" applyBorder="1" applyAlignment="1">
      <alignment vertical="center"/>
    </xf>
    <xf numFmtId="2" fontId="10" fillId="0" borderId="9" xfId="0" applyNumberFormat="1" applyFont="1" applyBorder="1" applyAlignment="1">
      <alignment vertical="center"/>
    </xf>
    <xf numFmtId="2" fontId="10" fillId="0" borderId="0" xfId="0" applyNumberFormat="1" applyFont="1"/>
    <xf numFmtId="0" fontId="4" fillId="0" borderId="0" xfId="0" applyFont="1" applyBorder="1"/>
    <xf numFmtId="0" fontId="3" fillId="2" borderId="11" xfId="0" applyFont="1" applyFill="1" applyBorder="1" applyAlignment="1">
      <alignment horizontal="center"/>
    </xf>
    <xf numFmtId="10" fontId="0" fillId="0" borderId="0" xfId="0" applyNumberFormat="1" applyBorder="1"/>
    <xf numFmtId="0" fontId="3" fillId="0" borderId="0" xfId="0" applyFont="1" applyFill="1" applyBorder="1" applyAlignment="1"/>
    <xf numFmtId="0" fontId="4" fillId="2" borderId="4" xfId="0" applyFont="1" applyFill="1" applyBorder="1"/>
    <xf numFmtId="10" fontId="0" fillId="0" borderId="3" xfId="0" applyNumberFormat="1" applyBorder="1"/>
    <xf numFmtId="10" fontId="0" fillId="0" borderId="0" xfId="0" applyNumberFormat="1" applyFill="1" applyBorder="1" applyAlignment="1"/>
    <xf numFmtId="0" fontId="0" fillId="0" borderId="0" xfId="0" applyFill="1" applyBorder="1" applyAlignment="1"/>
    <xf numFmtId="0" fontId="14" fillId="0" borderId="0" xfId="0" applyFont="1" applyAlignment="1">
      <alignment vertical="center"/>
    </xf>
    <xf numFmtId="0" fontId="13" fillId="2" borderId="2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0" fillId="5" borderId="1" xfId="0" applyFill="1" applyBorder="1"/>
    <xf numFmtId="2" fontId="14" fillId="5" borderId="1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left" vertical="center" wrapText="1"/>
    </xf>
    <xf numFmtId="0" fontId="14" fillId="6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2" fillId="0" borderId="0" xfId="0" applyFont="1"/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14" fillId="0" borderId="4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3" fillId="3" borderId="4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textRotation="90" wrapText="1"/>
    </xf>
    <xf numFmtId="0" fontId="14" fillId="2" borderId="13" xfId="0" applyFont="1" applyFill="1" applyBorder="1" applyAlignment="1">
      <alignment horizontal="center" vertical="center" textRotation="90" wrapText="1"/>
    </xf>
    <xf numFmtId="0" fontId="14" fillId="3" borderId="4" xfId="0" applyNumberFormat="1" applyFont="1" applyFill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textRotation="90"/>
    </xf>
    <xf numFmtId="0" fontId="0" fillId="2" borderId="13" xfId="0" applyFill="1" applyBorder="1" applyAlignment="1">
      <alignment horizontal="center" vertical="center" textRotation="90"/>
    </xf>
    <xf numFmtId="0" fontId="0" fillId="2" borderId="11" xfId="0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0" fontId="0" fillId="0" borderId="0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3" xfId="0" applyBorder="1" applyAlignment="1"/>
    <xf numFmtId="0" fontId="0" fillId="0" borderId="11" xfId="0" applyBorder="1" applyAlignment="1"/>
    <xf numFmtId="0" fontId="0" fillId="0" borderId="16" xfId="0" applyBorder="1"/>
    <xf numFmtId="0" fontId="0" fillId="0" borderId="17" xfId="0" applyBorder="1"/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4" xfId="3" xr:uid="{00000000-0005-0000-0000-000002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Normal="100" workbookViewId="0">
      <selection sqref="A1:K1"/>
    </sheetView>
  </sheetViews>
  <sheetFormatPr defaultColWidth="9.21875" defaultRowHeight="15" x14ac:dyDescent="0.25"/>
  <cols>
    <col min="1" max="1" width="6.77734375" style="38" customWidth="1"/>
    <col min="2" max="2" width="25.77734375" style="38" customWidth="1"/>
    <col min="3" max="3" width="16.77734375" style="38" customWidth="1"/>
    <col min="4" max="11" width="15.77734375" style="38" customWidth="1"/>
    <col min="12" max="14" width="9.77734375" style="38" customWidth="1"/>
    <col min="15" max="16384" width="9.21875" style="38"/>
  </cols>
  <sheetData>
    <row r="1" spans="1:11" ht="15" customHeight="1" x14ac:dyDescent="0.25">
      <c r="A1" s="72" t="s">
        <v>190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1" ht="15" customHeight="1" x14ac:dyDescent="0.25">
      <c r="A2" s="76" t="s">
        <v>114</v>
      </c>
      <c r="B2" s="63"/>
      <c r="C2" s="63"/>
      <c r="D2" s="63"/>
      <c r="E2" s="63"/>
      <c r="F2" s="63"/>
      <c r="G2" s="63"/>
      <c r="H2" s="63"/>
      <c r="I2" s="63"/>
      <c r="J2" s="63"/>
      <c r="K2" s="64"/>
    </row>
    <row r="3" spans="1:11" ht="45" customHeight="1" x14ac:dyDescent="0.25">
      <c r="A3" s="72" t="s">
        <v>191</v>
      </c>
      <c r="B3" s="63"/>
      <c r="C3" s="63"/>
      <c r="D3" s="63"/>
      <c r="E3" s="63"/>
      <c r="F3" s="63"/>
      <c r="G3" s="63"/>
      <c r="H3" s="63"/>
      <c r="I3" s="63"/>
      <c r="J3" s="63"/>
      <c r="K3" s="64"/>
    </row>
    <row r="4" spans="1:11" ht="15" customHeight="1" x14ac:dyDescent="0.25">
      <c r="A4" s="51"/>
      <c r="B4" s="51" t="s">
        <v>156</v>
      </c>
      <c r="C4" s="51" t="s">
        <v>155</v>
      </c>
    </row>
    <row r="5" spans="1:11" ht="15" customHeight="1" x14ac:dyDescent="0.25">
      <c r="A5" s="51">
        <v>1</v>
      </c>
      <c r="B5" s="52" t="s">
        <v>108</v>
      </c>
      <c r="C5" s="53" t="s">
        <v>189</v>
      </c>
    </row>
    <row r="6" spans="1:11" ht="15" customHeight="1" x14ac:dyDescent="0.25">
      <c r="A6" s="51">
        <v>2</v>
      </c>
      <c r="B6" s="54" t="s">
        <v>182</v>
      </c>
      <c r="C6" s="54" t="s">
        <v>0</v>
      </c>
    </row>
    <row r="7" spans="1:11" ht="15" customHeight="1" x14ac:dyDescent="0.25">
      <c r="A7" s="51">
        <v>3</v>
      </c>
      <c r="B7" s="55" t="s">
        <v>116</v>
      </c>
      <c r="C7" s="56" t="s">
        <v>140</v>
      </c>
    </row>
    <row r="8" spans="1:11" ht="15" customHeight="1" x14ac:dyDescent="0.25">
      <c r="A8" s="51">
        <v>4</v>
      </c>
      <c r="B8" s="55" t="s">
        <v>117</v>
      </c>
      <c r="C8" s="56" t="s">
        <v>109</v>
      </c>
    </row>
    <row r="9" spans="1:11" ht="15" customHeight="1" x14ac:dyDescent="0.25">
      <c r="A9" s="51">
        <v>5</v>
      </c>
      <c r="B9" s="55" t="s">
        <v>118</v>
      </c>
      <c r="C9" s="56" t="s">
        <v>142</v>
      </c>
    </row>
    <row r="10" spans="1:11" ht="15" customHeight="1" x14ac:dyDescent="0.25">
      <c r="A10" s="51">
        <v>6</v>
      </c>
      <c r="B10" s="55" t="s">
        <v>119</v>
      </c>
      <c r="C10" s="56" t="s">
        <v>143</v>
      </c>
    </row>
    <row r="11" spans="1:11" ht="15" customHeight="1" x14ac:dyDescent="0.25">
      <c r="A11" s="51">
        <v>7</v>
      </c>
      <c r="B11" s="55" t="s">
        <v>120</v>
      </c>
      <c r="C11" s="56" t="s">
        <v>110</v>
      </c>
    </row>
    <row r="12" spans="1:11" ht="15" customHeight="1" x14ac:dyDescent="0.25">
      <c r="A12" s="51">
        <v>8</v>
      </c>
      <c r="B12" s="57" t="s">
        <v>121</v>
      </c>
      <c r="C12" s="58" t="s">
        <v>111</v>
      </c>
    </row>
    <row r="13" spans="1:11" ht="60" customHeight="1" x14ac:dyDescent="0.25">
      <c r="A13" s="72" t="s">
        <v>183</v>
      </c>
      <c r="B13" s="63"/>
      <c r="C13" s="63"/>
      <c r="D13" s="63"/>
      <c r="E13" s="63"/>
      <c r="F13" s="63"/>
      <c r="G13" s="63"/>
      <c r="H13" s="63"/>
      <c r="I13" s="63"/>
      <c r="J13" s="63"/>
      <c r="K13" s="64"/>
    </row>
    <row r="14" spans="1:11" ht="15" customHeight="1" x14ac:dyDescent="0.25">
      <c r="A14" s="72" t="s">
        <v>184</v>
      </c>
      <c r="B14" s="63"/>
      <c r="C14" s="63"/>
      <c r="D14" s="63"/>
      <c r="E14" s="63"/>
      <c r="F14" s="63"/>
      <c r="G14" s="63"/>
      <c r="H14" s="63"/>
      <c r="I14" s="63"/>
      <c r="J14" s="63"/>
      <c r="K14" s="64"/>
    </row>
    <row r="15" spans="1:11" ht="15" customHeight="1" x14ac:dyDescent="0.25">
      <c r="A15" s="39"/>
      <c r="B15" s="44" t="s">
        <v>156</v>
      </c>
      <c r="C15" s="44" t="s">
        <v>155</v>
      </c>
      <c r="D15" s="44" t="s">
        <v>157</v>
      </c>
      <c r="E15" s="44" t="s">
        <v>158</v>
      </c>
      <c r="F15" s="44" t="s">
        <v>159</v>
      </c>
      <c r="G15" s="44" t="s">
        <v>160</v>
      </c>
      <c r="H15" s="44" t="s">
        <v>161</v>
      </c>
      <c r="I15" s="44" t="s">
        <v>162</v>
      </c>
      <c r="J15" s="44" t="s">
        <v>163</v>
      </c>
      <c r="K15" s="44" t="s">
        <v>164</v>
      </c>
    </row>
    <row r="16" spans="1:11" ht="15" customHeight="1" x14ac:dyDescent="0.25">
      <c r="A16" s="40">
        <v>1</v>
      </c>
      <c r="B16" s="66" t="s">
        <v>0</v>
      </c>
      <c r="C16" s="67" t="s">
        <v>1</v>
      </c>
      <c r="D16" s="66" t="s">
        <v>2</v>
      </c>
      <c r="E16" s="73" t="s">
        <v>3</v>
      </c>
      <c r="F16" s="74"/>
      <c r="G16" s="74"/>
      <c r="H16" s="74"/>
      <c r="I16" s="74"/>
      <c r="J16" s="74"/>
      <c r="K16" s="75"/>
    </row>
    <row r="17" spans="1:14" ht="15" customHeight="1" x14ac:dyDescent="0.25">
      <c r="A17" s="40">
        <v>2</v>
      </c>
      <c r="B17" s="66"/>
      <c r="C17" s="68"/>
      <c r="D17" s="66"/>
      <c r="E17" s="43">
        <v>1</v>
      </c>
      <c r="F17" s="43">
        <v>2</v>
      </c>
      <c r="G17" s="43">
        <v>3</v>
      </c>
      <c r="H17" s="43">
        <v>4</v>
      </c>
      <c r="I17" s="43">
        <v>5</v>
      </c>
      <c r="J17" s="43">
        <v>6</v>
      </c>
      <c r="K17" s="43">
        <v>7</v>
      </c>
    </row>
    <row r="18" spans="1:14" ht="15" customHeight="1" x14ac:dyDescent="0.25">
      <c r="A18" s="40">
        <v>3</v>
      </c>
      <c r="B18" s="42" t="s">
        <v>140</v>
      </c>
      <c r="C18" s="69" t="s">
        <v>4</v>
      </c>
      <c r="D18" s="42" t="s">
        <v>5</v>
      </c>
      <c r="E18" s="48">
        <v>22.128798</v>
      </c>
      <c r="F18" s="48">
        <v>21.94896</v>
      </c>
      <c r="G18" s="48">
        <v>21.907436000000001</v>
      </c>
      <c r="H18" s="48">
        <v>22.150772</v>
      </c>
      <c r="I18" s="49"/>
      <c r="J18" s="49"/>
      <c r="K18" s="49"/>
    </row>
    <row r="19" spans="1:14" ht="15" customHeight="1" x14ac:dyDescent="0.25">
      <c r="A19" s="40">
        <v>4</v>
      </c>
      <c r="B19" s="42" t="s">
        <v>109</v>
      </c>
      <c r="C19" s="70"/>
      <c r="D19" s="42" t="s">
        <v>6</v>
      </c>
      <c r="E19" s="48">
        <v>21.861896999999999</v>
      </c>
      <c r="F19" s="48">
        <v>21.826376</v>
      </c>
      <c r="G19" s="48">
        <v>21.843903999999998</v>
      </c>
      <c r="H19" s="48">
        <v>21.778137000000001</v>
      </c>
      <c r="I19" s="49"/>
      <c r="J19" s="49"/>
      <c r="K19" s="49"/>
    </row>
    <row r="20" spans="1:14" ht="15" customHeight="1" x14ac:dyDescent="0.25">
      <c r="A20" s="40">
        <v>5</v>
      </c>
      <c r="B20" s="42" t="s">
        <v>142</v>
      </c>
      <c r="C20" s="70"/>
      <c r="D20" s="42" t="s">
        <v>7</v>
      </c>
      <c r="E20" s="48">
        <v>25.869139000000001</v>
      </c>
      <c r="F20" s="48">
        <v>25.754017000000001</v>
      </c>
      <c r="G20" s="48">
        <v>25.980741999999999</v>
      </c>
      <c r="H20" s="48">
        <v>25.805439</v>
      </c>
      <c r="I20" s="49"/>
      <c r="J20" s="49"/>
      <c r="K20" s="49"/>
    </row>
    <row r="21" spans="1:14" ht="15" customHeight="1" x14ac:dyDescent="0.25">
      <c r="A21" s="40">
        <v>6</v>
      </c>
      <c r="B21" s="42" t="s">
        <v>143</v>
      </c>
      <c r="C21" s="70"/>
      <c r="D21" s="42" t="s">
        <v>8</v>
      </c>
      <c r="E21" s="48">
        <v>22.611433000000002</v>
      </c>
      <c r="F21" s="48">
        <v>22.649823999999999</v>
      </c>
      <c r="G21" s="48">
        <v>22.678481999999999</v>
      </c>
      <c r="H21" s="48">
        <v>22.76745</v>
      </c>
      <c r="I21" s="49"/>
      <c r="J21" s="49"/>
      <c r="K21" s="49"/>
    </row>
    <row r="22" spans="1:14" ht="15" customHeight="1" x14ac:dyDescent="0.25">
      <c r="A22" s="40">
        <v>7</v>
      </c>
      <c r="B22" s="42" t="s">
        <v>110</v>
      </c>
      <c r="C22" s="70"/>
      <c r="D22" s="42" t="s">
        <v>9</v>
      </c>
      <c r="E22" s="48">
        <v>21.979156</v>
      </c>
      <c r="F22" s="48">
        <v>21.987252999999999</v>
      </c>
      <c r="G22" s="48">
        <v>22.058474</v>
      </c>
      <c r="H22" s="48">
        <v>22.007536000000002</v>
      </c>
      <c r="I22" s="49"/>
      <c r="J22" s="49"/>
      <c r="K22" s="49"/>
    </row>
    <row r="23" spans="1:14" ht="15" customHeight="1" x14ac:dyDescent="0.25">
      <c r="A23" s="40">
        <v>8</v>
      </c>
      <c r="B23" s="42" t="s">
        <v>111</v>
      </c>
      <c r="C23" s="70"/>
      <c r="D23" s="42" t="s">
        <v>10</v>
      </c>
      <c r="E23" s="48">
        <v>22.499538000000001</v>
      </c>
      <c r="F23" s="48">
        <v>22.313023000000001</v>
      </c>
      <c r="G23" s="48">
        <v>22.637781</v>
      </c>
      <c r="H23" s="48">
        <v>22.593005999999999</v>
      </c>
      <c r="I23" s="49"/>
      <c r="J23" s="49"/>
      <c r="K23" s="49"/>
    </row>
    <row r="24" spans="1:14" ht="60" customHeight="1" x14ac:dyDescent="0.25">
      <c r="A24" s="72" t="s">
        <v>185</v>
      </c>
      <c r="B24" s="63"/>
      <c r="C24" s="63"/>
      <c r="D24" s="63"/>
      <c r="E24" s="63"/>
      <c r="F24" s="63"/>
      <c r="G24" s="63"/>
      <c r="H24" s="63"/>
      <c r="I24" s="63"/>
      <c r="J24" s="63"/>
      <c r="K24" s="64"/>
    </row>
    <row r="25" spans="1:14" ht="90" customHeight="1" x14ac:dyDescent="0.25">
      <c r="A25" s="72" t="s">
        <v>188</v>
      </c>
      <c r="B25" s="63"/>
      <c r="C25" s="63"/>
      <c r="D25" s="63"/>
      <c r="E25" s="63"/>
      <c r="F25" s="63"/>
      <c r="G25" s="63"/>
      <c r="H25" s="63"/>
      <c r="I25" s="63"/>
      <c r="J25" s="63"/>
      <c r="K25" s="64"/>
    </row>
    <row r="26" spans="1:14" ht="60" customHeight="1" x14ac:dyDescent="0.25">
      <c r="A26" s="65" t="s">
        <v>186</v>
      </c>
      <c r="B26" s="63"/>
      <c r="C26" s="63"/>
      <c r="D26" s="63"/>
      <c r="E26" s="63"/>
      <c r="F26" s="63"/>
      <c r="G26" s="63"/>
      <c r="H26" s="63"/>
      <c r="I26" s="63"/>
      <c r="J26" s="63"/>
      <c r="K26" s="64"/>
    </row>
    <row r="27" spans="1:14" s="41" customFormat="1" ht="45" customHeight="1" x14ac:dyDescent="0.25">
      <c r="A27" s="71" t="s">
        <v>187</v>
      </c>
      <c r="B27" s="63"/>
      <c r="C27" s="63"/>
      <c r="D27" s="63"/>
      <c r="E27" s="63"/>
      <c r="F27" s="63"/>
      <c r="G27" s="63"/>
      <c r="H27" s="63"/>
      <c r="I27" s="63"/>
      <c r="J27" s="63"/>
      <c r="K27" s="64"/>
      <c r="L27" s="38"/>
      <c r="M27" s="38"/>
      <c r="N27" s="38"/>
    </row>
    <row r="28" spans="1:14" s="41" customFormat="1" ht="15" customHeight="1" x14ac:dyDescent="0.25">
      <c r="A28" s="62" t="s">
        <v>181</v>
      </c>
      <c r="B28" s="63"/>
      <c r="C28" s="63"/>
      <c r="D28" s="63"/>
      <c r="E28" s="63"/>
      <c r="F28" s="63"/>
      <c r="G28" s="63"/>
      <c r="H28" s="63"/>
      <c r="I28" s="63"/>
      <c r="J28" s="63"/>
      <c r="K28" s="64"/>
      <c r="L28" s="38"/>
      <c r="M28" s="38"/>
      <c r="N28" s="38"/>
    </row>
    <row r="29" spans="1:14" ht="15" customHeight="1" x14ac:dyDescent="0.25"/>
    <row r="30" spans="1:14" ht="15" customHeight="1" x14ac:dyDescent="0.25"/>
    <row r="31" spans="1:14" ht="15" customHeight="1" x14ac:dyDescent="0.25"/>
    <row r="32" spans="1:14" ht="15" customHeight="1" x14ac:dyDescent="0.25"/>
  </sheetData>
  <mergeCells count="15">
    <mergeCell ref="A1:K1"/>
    <mergeCell ref="A2:K2"/>
    <mergeCell ref="A3:K3"/>
    <mergeCell ref="A14:K14"/>
    <mergeCell ref="A13:K13"/>
    <mergeCell ref="A28:K28"/>
    <mergeCell ref="A26:K26"/>
    <mergeCell ref="B16:B17"/>
    <mergeCell ref="C16:C17"/>
    <mergeCell ref="C18:C23"/>
    <mergeCell ref="D16:D17"/>
    <mergeCell ref="A27:K27"/>
    <mergeCell ref="A25:K25"/>
    <mergeCell ref="A24:K24"/>
    <mergeCell ref="E16:K16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zoomScaleNormal="100" workbookViewId="0">
      <selection activeCell="B1" sqref="B1"/>
    </sheetView>
  </sheetViews>
  <sheetFormatPr defaultColWidth="9.21875" defaultRowHeight="13.2" x14ac:dyDescent="0.25"/>
  <cols>
    <col min="1" max="1" width="25.77734375" style="61" customWidth="1"/>
    <col min="2" max="2" width="20.77734375" style="61" customWidth="1"/>
    <col min="3" max="16384" width="9.21875" style="59"/>
  </cols>
  <sheetData>
    <row r="1" spans="1:2" ht="15" customHeight="1" x14ac:dyDescent="0.25">
      <c r="A1" s="46" t="s">
        <v>108</v>
      </c>
      <c r="B1" s="50" t="s">
        <v>189</v>
      </c>
    </row>
    <row r="2" spans="1:2" ht="15" customHeight="1" x14ac:dyDescent="0.25">
      <c r="A2" s="13" t="s">
        <v>182</v>
      </c>
      <c r="B2" s="13" t="s">
        <v>0</v>
      </c>
    </row>
    <row r="3" spans="1:2" ht="15" customHeight="1" x14ac:dyDescent="0.25">
      <c r="A3" s="60" t="s">
        <v>116</v>
      </c>
      <c r="B3" s="45" t="s">
        <v>140</v>
      </c>
    </row>
    <row r="4" spans="1:2" ht="15" customHeight="1" x14ac:dyDescent="0.25">
      <c r="A4" s="60" t="s">
        <v>117</v>
      </c>
      <c r="B4" s="45" t="s">
        <v>109</v>
      </c>
    </row>
    <row r="5" spans="1:2" ht="15" customHeight="1" x14ac:dyDescent="0.25">
      <c r="A5" s="60" t="s">
        <v>118</v>
      </c>
      <c r="B5" s="45" t="s">
        <v>142</v>
      </c>
    </row>
    <row r="6" spans="1:2" ht="15" customHeight="1" x14ac:dyDescent="0.25">
      <c r="A6" s="60" t="s">
        <v>119</v>
      </c>
      <c r="B6" s="45" t="s">
        <v>143</v>
      </c>
    </row>
    <row r="7" spans="1:2" ht="15" customHeight="1" x14ac:dyDescent="0.25">
      <c r="A7" s="60" t="s">
        <v>120</v>
      </c>
      <c r="B7" s="45" t="s">
        <v>110</v>
      </c>
    </row>
    <row r="8" spans="1:2" ht="15" customHeight="1" x14ac:dyDescent="0.25">
      <c r="A8" s="60" t="s">
        <v>121</v>
      </c>
      <c r="B8" s="45" t="s">
        <v>111</v>
      </c>
    </row>
    <row r="9" spans="1:2" ht="15" customHeight="1" x14ac:dyDescent="0.25">
      <c r="A9" s="60" t="s">
        <v>122</v>
      </c>
      <c r="B9" s="45" t="s">
        <v>144</v>
      </c>
    </row>
    <row r="10" spans="1:2" ht="15" customHeight="1" x14ac:dyDescent="0.25">
      <c r="A10" s="60" t="s">
        <v>123</v>
      </c>
      <c r="B10" s="45" t="s">
        <v>141</v>
      </c>
    </row>
    <row r="11" spans="1:2" ht="15" customHeight="1" x14ac:dyDescent="0.25">
      <c r="A11" s="60" t="s">
        <v>124</v>
      </c>
      <c r="B11" s="45" t="s">
        <v>145</v>
      </c>
    </row>
    <row r="12" spans="1:2" ht="15" customHeight="1" x14ac:dyDescent="0.25">
      <c r="A12" s="60" t="s">
        <v>125</v>
      </c>
      <c r="B12" s="45" t="s">
        <v>112</v>
      </c>
    </row>
    <row r="13" spans="1:2" ht="15" customHeight="1" x14ac:dyDescent="0.25">
      <c r="A13" s="60" t="s">
        <v>126</v>
      </c>
      <c r="B13" s="45" t="s">
        <v>146</v>
      </c>
    </row>
    <row r="14" spans="1:2" ht="15" customHeight="1" x14ac:dyDescent="0.25">
      <c r="A14" s="60" t="s">
        <v>127</v>
      </c>
      <c r="B14" s="45" t="s">
        <v>147</v>
      </c>
    </row>
    <row r="15" spans="1:2" ht="15" customHeight="1" x14ac:dyDescent="0.25">
      <c r="A15" s="60" t="s">
        <v>128</v>
      </c>
      <c r="B15" s="45" t="s">
        <v>148</v>
      </c>
    </row>
    <row r="16" spans="1:2" ht="15" customHeight="1" x14ac:dyDescent="0.25">
      <c r="A16" s="60" t="s">
        <v>129</v>
      </c>
      <c r="B16" s="45" t="s">
        <v>149</v>
      </c>
    </row>
    <row r="17" spans="1:2" ht="15" customHeight="1" x14ac:dyDescent="0.25">
      <c r="A17" s="60" t="s">
        <v>130</v>
      </c>
      <c r="B17" s="45" t="s">
        <v>150</v>
      </c>
    </row>
    <row r="18" spans="1:2" ht="15" customHeight="1" x14ac:dyDescent="0.25">
      <c r="A18" s="60" t="s">
        <v>131</v>
      </c>
      <c r="B18" s="45" t="s">
        <v>113</v>
      </c>
    </row>
    <row r="19" spans="1:2" ht="15" customHeight="1" x14ac:dyDescent="0.25">
      <c r="A19" s="60" t="s">
        <v>132</v>
      </c>
      <c r="B19" s="45" t="s">
        <v>151</v>
      </c>
    </row>
    <row r="20" spans="1:2" ht="15" customHeight="1" x14ac:dyDescent="0.25">
      <c r="A20" s="60" t="s">
        <v>133</v>
      </c>
      <c r="B20" s="45" t="s">
        <v>152</v>
      </c>
    </row>
    <row r="21" spans="1:2" ht="15" customHeight="1" x14ac:dyDescent="0.25">
      <c r="A21" s="60" t="s">
        <v>134</v>
      </c>
      <c r="B21" s="45" t="s">
        <v>153</v>
      </c>
    </row>
    <row r="22" spans="1:2" ht="15" customHeight="1" x14ac:dyDescent="0.25">
      <c r="A22" s="60" t="s">
        <v>135</v>
      </c>
      <c r="B22" s="45" t="s">
        <v>154</v>
      </c>
    </row>
    <row r="23" spans="1:2" ht="15" customHeight="1" x14ac:dyDescent="0.25">
      <c r="A23" s="60" t="s">
        <v>136</v>
      </c>
      <c r="B23" s="45" t="s">
        <v>180</v>
      </c>
    </row>
    <row r="24" spans="1:2" ht="15" customHeight="1" x14ac:dyDescent="0.25">
      <c r="A24" s="60" t="s">
        <v>137</v>
      </c>
      <c r="B24" s="45" t="s">
        <v>178</v>
      </c>
    </row>
    <row r="25" spans="1:2" ht="15" customHeight="1" x14ac:dyDescent="0.25">
      <c r="A25" s="60" t="s">
        <v>138</v>
      </c>
      <c r="B25" s="45" t="s">
        <v>175</v>
      </c>
    </row>
    <row r="26" spans="1:2" ht="15" customHeight="1" x14ac:dyDescent="0.25">
      <c r="A26" s="60" t="s">
        <v>139</v>
      </c>
      <c r="B26" s="45" t="s">
        <v>176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8"/>
  <sheetViews>
    <sheetView zoomScale="126" workbookViewId="0">
      <selection activeCell="D3" sqref="D3"/>
    </sheetView>
  </sheetViews>
  <sheetFormatPr defaultRowHeight="13.2" x14ac:dyDescent="0.25"/>
  <cols>
    <col min="1" max="1" width="12.77734375" customWidth="1"/>
    <col min="2" max="2" width="9.77734375" customWidth="1"/>
    <col min="3" max="3" width="6.77734375" style="5" customWidth="1"/>
    <col min="4" max="14" width="6.77734375" customWidth="1"/>
    <col min="15" max="15" width="7.21875" style="4" customWidth="1"/>
  </cols>
  <sheetData>
    <row r="1" spans="1:15" x14ac:dyDescent="0.25">
      <c r="A1" s="80" t="s">
        <v>0</v>
      </c>
      <c r="B1" s="81" t="s">
        <v>1</v>
      </c>
      <c r="C1" s="80" t="s">
        <v>2</v>
      </c>
      <c r="D1" s="83" t="s">
        <v>3</v>
      </c>
      <c r="E1" s="84"/>
      <c r="F1" s="84"/>
      <c r="G1" s="84"/>
      <c r="H1" s="84"/>
      <c r="I1" s="84"/>
      <c r="J1" s="84"/>
      <c r="K1" s="84"/>
      <c r="L1" s="84"/>
      <c r="M1" s="84"/>
      <c r="N1" s="85"/>
      <c r="O1" s="86"/>
    </row>
    <row r="2" spans="1:15" x14ac:dyDescent="0.25">
      <c r="A2" s="80"/>
      <c r="B2" s="82"/>
      <c r="C2" s="80"/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</row>
    <row r="3" spans="1:15" x14ac:dyDescent="0.25">
      <c r="A3" s="2" t="str">
        <f>'Gene Table'!B3</f>
        <v>ADAM23</v>
      </c>
      <c r="B3" s="77" t="s">
        <v>4</v>
      </c>
      <c r="C3" s="3" t="s">
        <v>5</v>
      </c>
      <c r="D3" s="47">
        <v>22.128798</v>
      </c>
      <c r="E3" s="47">
        <v>21.94896</v>
      </c>
      <c r="F3" s="47">
        <v>21.907436000000001</v>
      </c>
      <c r="G3" s="47">
        <v>22.150772</v>
      </c>
      <c r="H3" s="47"/>
      <c r="I3" s="47"/>
      <c r="J3" s="47"/>
      <c r="K3" s="47"/>
      <c r="L3" s="47"/>
      <c r="M3" s="47"/>
      <c r="N3" s="47"/>
      <c r="O3" s="47"/>
    </row>
    <row r="4" spans="1:15" x14ac:dyDescent="0.25">
      <c r="A4" s="2" t="str">
        <f>'Gene Table'!B4</f>
        <v>BRCA1</v>
      </c>
      <c r="B4" s="78"/>
      <c r="C4" s="3" t="s">
        <v>6</v>
      </c>
      <c r="D4" s="47">
        <v>21.861896999999999</v>
      </c>
      <c r="E4" s="47">
        <v>21.826376</v>
      </c>
      <c r="F4" s="47">
        <v>21.843903999999998</v>
      </c>
      <c r="G4" s="47">
        <v>21.778137000000001</v>
      </c>
      <c r="H4" s="47"/>
      <c r="I4" s="47"/>
      <c r="J4" s="47"/>
      <c r="K4" s="47"/>
      <c r="L4" s="47"/>
      <c r="M4" s="47"/>
      <c r="N4" s="47"/>
      <c r="O4" s="47"/>
    </row>
    <row r="5" spans="1:15" x14ac:dyDescent="0.25">
      <c r="A5" s="2" t="str">
        <f>'Gene Table'!B5</f>
        <v>CCNA1</v>
      </c>
      <c r="B5" s="78"/>
      <c r="C5" s="3" t="s">
        <v>7</v>
      </c>
      <c r="D5" s="47">
        <v>25.869139000000001</v>
      </c>
      <c r="E5" s="47">
        <v>25.754017000000001</v>
      </c>
      <c r="F5" s="47">
        <v>25.980741999999999</v>
      </c>
      <c r="G5" s="47">
        <v>25.805439</v>
      </c>
      <c r="H5" s="47"/>
      <c r="I5" s="47"/>
      <c r="J5" s="47"/>
      <c r="K5" s="47"/>
      <c r="L5" s="47"/>
      <c r="M5" s="47"/>
      <c r="N5" s="47"/>
      <c r="O5" s="47"/>
    </row>
    <row r="6" spans="1:15" x14ac:dyDescent="0.25">
      <c r="A6" s="2" t="str">
        <f>'Gene Table'!B6</f>
        <v>CCND2</v>
      </c>
      <c r="B6" s="78"/>
      <c r="C6" s="3" t="s">
        <v>8</v>
      </c>
      <c r="D6" s="47">
        <v>22.611433000000002</v>
      </c>
      <c r="E6" s="47">
        <v>22.649823999999999</v>
      </c>
      <c r="F6" s="47">
        <v>22.678481999999999</v>
      </c>
      <c r="G6" s="47">
        <v>22.76745</v>
      </c>
      <c r="H6" s="47"/>
      <c r="I6" s="47"/>
      <c r="J6" s="47"/>
      <c r="K6" s="47"/>
      <c r="L6" s="47"/>
      <c r="M6" s="47"/>
      <c r="N6" s="47"/>
      <c r="O6" s="47"/>
    </row>
    <row r="7" spans="1:15" x14ac:dyDescent="0.25">
      <c r="A7" s="2" t="str">
        <f>'Gene Table'!B7</f>
        <v>CDH1</v>
      </c>
      <c r="B7" s="78"/>
      <c r="C7" s="3" t="s">
        <v>9</v>
      </c>
      <c r="D7" s="47">
        <v>21.979156</v>
      </c>
      <c r="E7" s="47">
        <v>21.987252999999999</v>
      </c>
      <c r="F7" s="47">
        <v>22.058474</v>
      </c>
      <c r="G7" s="47">
        <v>22.007536000000002</v>
      </c>
      <c r="H7" s="47"/>
      <c r="I7" s="47"/>
      <c r="J7" s="47"/>
      <c r="K7" s="47"/>
      <c r="L7" s="47"/>
      <c r="M7" s="47"/>
      <c r="N7" s="47"/>
      <c r="O7" s="47"/>
    </row>
    <row r="8" spans="1:15" x14ac:dyDescent="0.25">
      <c r="A8" s="2" t="str">
        <f>'Gene Table'!B8</f>
        <v>CDH13</v>
      </c>
      <c r="B8" s="78"/>
      <c r="C8" s="3" t="s">
        <v>10</v>
      </c>
      <c r="D8" s="47">
        <v>22.499538000000001</v>
      </c>
      <c r="E8" s="47">
        <v>22.313023000000001</v>
      </c>
      <c r="F8" s="47">
        <v>22.637781</v>
      </c>
      <c r="G8" s="47">
        <v>22.593005999999999</v>
      </c>
      <c r="H8" s="47"/>
      <c r="I8" s="47"/>
      <c r="J8" s="47"/>
      <c r="K8" s="47"/>
      <c r="L8" s="47"/>
      <c r="M8" s="47"/>
      <c r="N8" s="47"/>
      <c r="O8" s="47"/>
    </row>
    <row r="9" spans="1:15" x14ac:dyDescent="0.25">
      <c r="A9" s="2" t="str">
        <f>'Gene Table'!B9</f>
        <v>CDKN1C</v>
      </c>
      <c r="B9" s="78"/>
      <c r="C9" s="3" t="s">
        <v>11</v>
      </c>
      <c r="D9" s="47">
        <v>22.91168</v>
      </c>
      <c r="E9" s="47">
        <v>22.979925000000001</v>
      </c>
      <c r="F9" s="47">
        <v>22.996416</v>
      </c>
      <c r="G9" s="47">
        <v>23.052959999999999</v>
      </c>
      <c r="H9" s="47"/>
      <c r="I9" s="47"/>
      <c r="J9" s="47"/>
      <c r="K9" s="47"/>
      <c r="L9" s="47"/>
      <c r="M9" s="47"/>
      <c r="N9" s="47"/>
      <c r="O9" s="47"/>
    </row>
    <row r="10" spans="1:15" x14ac:dyDescent="0.25">
      <c r="A10" s="2" t="str">
        <f>'Gene Table'!B10</f>
        <v>CDKN2A</v>
      </c>
      <c r="B10" s="78"/>
      <c r="C10" s="3" t="s">
        <v>12</v>
      </c>
      <c r="D10" s="47">
        <v>22.477900999999999</v>
      </c>
      <c r="E10" s="47">
        <v>22.505054000000001</v>
      </c>
      <c r="F10" s="47">
        <v>22.523678</v>
      </c>
      <c r="G10" s="47">
        <v>22.657084999999999</v>
      </c>
      <c r="H10" s="47"/>
      <c r="I10" s="47"/>
      <c r="J10" s="47"/>
      <c r="K10" s="47"/>
      <c r="L10" s="47"/>
      <c r="M10" s="47"/>
      <c r="N10" s="47"/>
      <c r="O10" s="47"/>
    </row>
    <row r="11" spans="1:15" x14ac:dyDescent="0.25">
      <c r="A11" s="2" t="str">
        <f>'Gene Table'!B11</f>
        <v>ESR1</v>
      </c>
      <c r="B11" s="78"/>
      <c r="C11" s="3" t="s">
        <v>13</v>
      </c>
      <c r="D11" s="47">
        <v>23.106770000000001</v>
      </c>
      <c r="E11" s="47">
        <v>23.062232999999999</v>
      </c>
      <c r="F11" s="47">
        <v>23.316824</v>
      </c>
      <c r="G11" s="47">
        <v>23.100733000000002</v>
      </c>
      <c r="H11" s="47"/>
      <c r="I11" s="47"/>
      <c r="J11" s="47"/>
      <c r="K11" s="47"/>
      <c r="L11" s="47"/>
      <c r="M11" s="47"/>
      <c r="N11" s="47"/>
      <c r="O11" s="47"/>
    </row>
    <row r="12" spans="1:15" x14ac:dyDescent="0.25">
      <c r="A12" s="2" t="str">
        <f>'Gene Table'!B12</f>
        <v>GSTP1</v>
      </c>
      <c r="B12" s="78"/>
      <c r="C12" s="3" t="s">
        <v>14</v>
      </c>
      <c r="D12" s="47">
        <v>22.112819999999999</v>
      </c>
      <c r="E12" s="47">
        <v>22.316137000000001</v>
      </c>
      <c r="F12" s="47">
        <v>22.350538</v>
      </c>
      <c r="G12" s="47">
        <v>22.265968000000001</v>
      </c>
      <c r="H12" s="47"/>
      <c r="I12" s="47"/>
      <c r="J12" s="47"/>
      <c r="K12" s="47"/>
      <c r="L12" s="47"/>
      <c r="M12" s="47"/>
      <c r="N12" s="47"/>
      <c r="O12" s="47"/>
    </row>
    <row r="13" spans="1:15" x14ac:dyDescent="0.25">
      <c r="A13" s="2" t="str">
        <f>'Gene Table'!B13</f>
        <v>HIC1</v>
      </c>
      <c r="B13" s="78"/>
      <c r="C13" s="3" t="s">
        <v>15</v>
      </c>
      <c r="D13" s="47">
        <v>25.284023000000001</v>
      </c>
      <c r="E13" s="47">
        <v>25.481684000000001</v>
      </c>
      <c r="F13" s="47">
        <v>26.718578000000001</v>
      </c>
      <c r="G13" s="47">
        <v>26.3</v>
      </c>
      <c r="H13" s="47"/>
      <c r="I13" s="47"/>
      <c r="J13" s="47"/>
      <c r="K13" s="47"/>
      <c r="L13" s="47"/>
      <c r="M13" s="47"/>
      <c r="N13" s="47"/>
      <c r="O13" s="47"/>
    </row>
    <row r="14" spans="1:15" x14ac:dyDescent="0.25">
      <c r="A14" s="2" t="str">
        <f>'Gene Table'!B14</f>
        <v>MGMT</v>
      </c>
      <c r="B14" s="78"/>
      <c r="C14" s="3" t="s">
        <v>16</v>
      </c>
      <c r="D14" s="47">
        <v>24.540174</v>
      </c>
      <c r="E14" s="47">
        <v>24.574809999999999</v>
      </c>
      <c r="F14" s="47">
        <v>24.898098000000001</v>
      </c>
      <c r="G14" s="47">
        <v>25.030224</v>
      </c>
      <c r="H14" s="47"/>
      <c r="I14" s="47"/>
      <c r="J14" s="47"/>
      <c r="K14" s="47"/>
      <c r="L14" s="47"/>
      <c r="M14" s="47"/>
      <c r="N14" s="47"/>
      <c r="O14" s="47"/>
    </row>
    <row r="15" spans="1:15" x14ac:dyDescent="0.25">
      <c r="A15" s="2" t="str">
        <f>'Gene Table'!B15</f>
        <v>PRDM2</v>
      </c>
      <c r="B15" s="78"/>
      <c r="C15" s="3" t="s">
        <v>17</v>
      </c>
      <c r="D15" s="47">
        <v>21.645319000000001</v>
      </c>
      <c r="E15" s="47">
        <v>21.573124</v>
      </c>
      <c r="F15" s="47">
        <v>21.511555000000001</v>
      </c>
      <c r="G15" s="47">
        <v>21.512636000000001</v>
      </c>
      <c r="H15" s="47"/>
      <c r="I15" s="47"/>
      <c r="J15" s="47"/>
      <c r="K15" s="47"/>
      <c r="L15" s="47"/>
      <c r="M15" s="47"/>
      <c r="N15" s="47"/>
      <c r="O15" s="47"/>
    </row>
    <row r="16" spans="1:15" x14ac:dyDescent="0.25">
      <c r="A16" s="2" t="str">
        <f>'Gene Table'!B16</f>
        <v>PTEN</v>
      </c>
      <c r="B16" s="78"/>
      <c r="C16" s="3" t="s">
        <v>18</v>
      </c>
      <c r="D16" s="47">
        <v>22.765802000000001</v>
      </c>
      <c r="E16" s="47">
        <v>22.712845000000002</v>
      </c>
      <c r="F16" s="47">
        <v>22.663143000000002</v>
      </c>
      <c r="G16" s="47">
        <v>22.730642</v>
      </c>
      <c r="H16" s="47"/>
      <c r="I16" s="47"/>
      <c r="J16" s="47"/>
      <c r="K16" s="47"/>
      <c r="L16" s="47"/>
      <c r="M16" s="47"/>
      <c r="N16" s="47"/>
      <c r="O16" s="47"/>
    </row>
    <row r="17" spans="1:15" x14ac:dyDescent="0.25">
      <c r="A17" s="2" t="str">
        <f>'Gene Table'!B17</f>
        <v>PTGS2</v>
      </c>
      <c r="B17" s="78"/>
      <c r="C17" s="3" t="s">
        <v>19</v>
      </c>
      <c r="D17" s="47">
        <v>23.080210000000001</v>
      </c>
      <c r="E17" s="47">
        <v>22.998204999999999</v>
      </c>
      <c r="F17" s="47">
        <v>23.112185</v>
      </c>
      <c r="G17" s="47">
        <v>23.271235999999998</v>
      </c>
      <c r="H17" s="47"/>
      <c r="I17" s="47"/>
      <c r="J17" s="47"/>
      <c r="K17" s="47"/>
      <c r="L17" s="47"/>
      <c r="M17" s="47"/>
      <c r="N17" s="47"/>
      <c r="O17" s="47"/>
    </row>
    <row r="18" spans="1:15" x14ac:dyDescent="0.25">
      <c r="A18" s="2" t="str">
        <f>'Gene Table'!B18</f>
        <v>PYCARD</v>
      </c>
      <c r="B18" s="78"/>
      <c r="C18" s="3" t="s">
        <v>20</v>
      </c>
      <c r="D18" s="47">
        <v>22.539065999999998</v>
      </c>
      <c r="E18" s="47">
        <v>22.6126</v>
      </c>
      <c r="F18" s="47">
        <v>22.869457000000001</v>
      </c>
      <c r="G18" s="47">
        <v>22.987938</v>
      </c>
      <c r="H18" s="47"/>
      <c r="I18" s="47"/>
      <c r="J18" s="47"/>
      <c r="K18" s="47"/>
      <c r="L18" s="47"/>
      <c r="M18" s="47"/>
      <c r="N18" s="47"/>
      <c r="O18" s="47"/>
    </row>
    <row r="19" spans="1:15" x14ac:dyDescent="0.25">
      <c r="A19" s="2" t="str">
        <f>'Gene Table'!B19</f>
        <v>RASSF1</v>
      </c>
      <c r="B19" s="78"/>
      <c r="C19" s="3" t="s">
        <v>21</v>
      </c>
      <c r="D19" s="47">
        <v>21.991420000000002</v>
      </c>
      <c r="E19" s="47">
        <v>21.938348999999999</v>
      </c>
      <c r="F19" s="47">
        <v>22.019279999999998</v>
      </c>
      <c r="G19" s="47">
        <v>21.854749999999999</v>
      </c>
      <c r="H19" s="47"/>
      <c r="I19" s="47"/>
      <c r="J19" s="47"/>
      <c r="K19" s="47"/>
      <c r="L19" s="47"/>
      <c r="M19" s="47"/>
      <c r="N19" s="47"/>
      <c r="O19" s="47"/>
    </row>
    <row r="20" spans="1:15" x14ac:dyDescent="0.25">
      <c r="A20" s="2" t="str">
        <f>'Gene Table'!B20</f>
        <v>SFN</v>
      </c>
      <c r="B20" s="78"/>
      <c r="C20" s="3" t="s">
        <v>22</v>
      </c>
      <c r="D20" s="47">
        <v>21.975646999999999</v>
      </c>
      <c r="E20" s="47">
        <v>22.030477999999999</v>
      </c>
      <c r="F20" s="47">
        <v>22.08165</v>
      </c>
      <c r="G20" s="47">
        <v>21.921492000000001</v>
      </c>
      <c r="H20" s="47"/>
      <c r="I20" s="47"/>
      <c r="J20" s="47"/>
      <c r="K20" s="47"/>
      <c r="L20" s="47"/>
      <c r="M20" s="47"/>
      <c r="N20" s="47"/>
      <c r="O20" s="47"/>
    </row>
    <row r="21" spans="1:15" x14ac:dyDescent="0.25">
      <c r="A21" s="2" t="str">
        <f>'Gene Table'!B21</f>
        <v>SLIT2</v>
      </c>
      <c r="B21" s="78"/>
      <c r="C21" s="3" t="s">
        <v>23</v>
      </c>
      <c r="D21" s="47">
        <v>22.512561999999999</v>
      </c>
      <c r="E21" s="47">
        <v>22.615406</v>
      </c>
      <c r="F21" s="47">
        <v>23.523078999999999</v>
      </c>
      <c r="G21" s="47">
        <v>22.51</v>
      </c>
      <c r="H21" s="47"/>
      <c r="I21" s="47"/>
      <c r="J21" s="47"/>
      <c r="K21" s="47"/>
      <c r="L21" s="47"/>
      <c r="M21" s="47"/>
      <c r="N21" s="47"/>
      <c r="O21" s="47"/>
    </row>
    <row r="22" spans="1:15" x14ac:dyDescent="0.25">
      <c r="A22" s="2" t="str">
        <f>'Gene Table'!B22</f>
        <v>THBS1</v>
      </c>
      <c r="B22" s="78"/>
      <c r="C22" s="3" t="s">
        <v>24</v>
      </c>
      <c r="D22" s="47">
        <v>22.513480999999999</v>
      </c>
      <c r="E22" s="47">
        <v>22.659012000000001</v>
      </c>
      <c r="F22" s="47">
        <v>22.962997000000001</v>
      </c>
      <c r="G22" s="47">
        <v>23.741872999999998</v>
      </c>
      <c r="H22" s="47"/>
      <c r="I22" s="47"/>
      <c r="J22" s="47"/>
      <c r="K22" s="47"/>
      <c r="L22" s="47"/>
      <c r="M22" s="47"/>
      <c r="N22" s="47"/>
      <c r="O22" s="47"/>
    </row>
    <row r="23" spans="1:15" x14ac:dyDescent="0.25">
      <c r="A23" s="2" t="str">
        <f>'Gene Table'!B23</f>
        <v>TNFRSF10C</v>
      </c>
      <c r="B23" s="78"/>
      <c r="C23" s="3" t="s">
        <v>25</v>
      </c>
      <c r="D23" s="47">
        <v>22.78049</v>
      </c>
      <c r="E23" s="47">
        <v>22.877185999999998</v>
      </c>
      <c r="F23" s="47">
        <v>22.912952000000001</v>
      </c>
      <c r="G23" s="47">
        <v>22.968184999999998</v>
      </c>
      <c r="H23" s="47"/>
      <c r="I23" s="47"/>
      <c r="J23" s="47"/>
      <c r="K23" s="47"/>
      <c r="L23" s="47"/>
      <c r="M23" s="47"/>
      <c r="N23" s="47"/>
      <c r="O23" s="47"/>
    </row>
    <row r="24" spans="1:15" x14ac:dyDescent="0.25">
      <c r="A24" s="2" t="str">
        <f>'Gene Table'!B24</f>
        <v>TP73</v>
      </c>
      <c r="B24" s="78"/>
      <c r="C24" s="3" t="s">
        <v>26</v>
      </c>
      <c r="D24" s="47">
        <v>22.685503000000001</v>
      </c>
      <c r="E24" s="47">
        <v>22.637701</v>
      </c>
      <c r="F24" s="47">
        <v>22.828524000000002</v>
      </c>
      <c r="G24" s="47">
        <v>22.726780000000002</v>
      </c>
      <c r="H24" s="47"/>
      <c r="I24" s="47"/>
      <c r="J24" s="47"/>
      <c r="K24" s="47"/>
      <c r="L24" s="47"/>
      <c r="M24" s="47"/>
      <c r="N24" s="47"/>
      <c r="O24" s="47"/>
    </row>
    <row r="25" spans="1:15" x14ac:dyDescent="0.25">
      <c r="A25" s="2" t="str">
        <f>'Gene Table'!B25</f>
        <v>SEC</v>
      </c>
      <c r="B25" s="78"/>
      <c r="C25" s="3" t="s">
        <v>27</v>
      </c>
      <c r="D25" s="47">
        <v>22.570540000000001</v>
      </c>
      <c r="E25" s="47">
        <v>22.354375999999998</v>
      </c>
      <c r="F25" s="47">
        <v>22.580439999999999</v>
      </c>
      <c r="G25" s="47">
        <v>22.399408000000001</v>
      </c>
      <c r="H25" s="47"/>
      <c r="I25" s="47"/>
      <c r="J25" s="47"/>
      <c r="K25" s="47"/>
      <c r="L25" s="47"/>
      <c r="M25" s="47"/>
      <c r="N25" s="47"/>
      <c r="O25" s="47"/>
    </row>
    <row r="26" spans="1:15" x14ac:dyDescent="0.25">
      <c r="A26" s="2" t="str">
        <f>'Gene Table'!B26</f>
        <v>DEC</v>
      </c>
      <c r="B26" s="79"/>
      <c r="C26" s="3" t="s">
        <v>28</v>
      </c>
      <c r="D26" s="47">
        <v>23.673096000000001</v>
      </c>
      <c r="E26" s="47">
        <v>23.542967000000001</v>
      </c>
      <c r="F26" s="47">
        <v>23.543790000000001</v>
      </c>
      <c r="G26" s="47">
        <v>23.428595999999999</v>
      </c>
      <c r="H26" s="47"/>
      <c r="I26" s="47"/>
      <c r="J26" s="47"/>
      <c r="K26" s="47"/>
      <c r="L26" s="47"/>
      <c r="M26" s="47"/>
      <c r="N26" s="47"/>
      <c r="O26" s="47"/>
    </row>
    <row r="27" spans="1:15" x14ac:dyDescent="0.25">
      <c r="A27" s="2" t="str">
        <f>'Gene Table'!B3</f>
        <v>ADAM23</v>
      </c>
      <c r="B27" s="77" t="s">
        <v>29</v>
      </c>
      <c r="C27" s="3" t="s">
        <v>30</v>
      </c>
      <c r="D27" s="47" t="s">
        <v>179</v>
      </c>
      <c r="E27" s="47">
        <v>24.655871999999999</v>
      </c>
      <c r="F27" s="47">
        <v>22.924586999999999</v>
      </c>
      <c r="G27" s="47">
        <v>22.332605000000001</v>
      </c>
      <c r="H27" s="47"/>
      <c r="I27" s="47"/>
      <c r="J27" s="47"/>
      <c r="K27" s="47"/>
      <c r="L27" s="47"/>
      <c r="M27" s="47"/>
      <c r="N27" s="47"/>
      <c r="O27" s="47"/>
    </row>
    <row r="28" spans="1:15" x14ac:dyDescent="0.25">
      <c r="A28" s="2" t="str">
        <f>'Gene Table'!B4</f>
        <v>BRCA1</v>
      </c>
      <c r="B28" s="78"/>
      <c r="C28" s="3" t="s">
        <v>31</v>
      </c>
      <c r="D28" s="47">
        <v>31.96434</v>
      </c>
      <c r="E28" s="47">
        <v>24.318726999999999</v>
      </c>
      <c r="F28" s="47">
        <v>22.456543</v>
      </c>
      <c r="G28" s="47">
        <v>21.917584999999999</v>
      </c>
      <c r="H28" s="47"/>
      <c r="I28" s="47"/>
      <c r="J28" s="47"/>
      <c r="K28" s="47"/>
      <c r="L28" s="47"/>
      <c r="M28" s="47"/>
      <c r="N28" s="47"/>
      <c r="O28" s="47"/>
    </row>
    <row r="29" spans="1:15" x14ac:dyDescent="0.25">
      <c r="A29" s="2" t="str">
        <f>'Gene Table'!B5</f>
        <v>CCNA1</v>
      </c>
      <c r="B29" s="78"/>
      <c r="C29" s="3" t="s">
        <v>32</v>
      </c>
      <c r="D29" s="47">
        <v>30.181199999999997</v>
      </c>
      <c r="E29" s="47">
        <v>28.239965000000002</v>
      </c>
      <c r="F29" s="47">
        <v>26.317205000000001</v>
      </c>
      <c r="G29" s="47">
        <v>26.051067</v>
      </c>
      <c r="H29" s="47"/>
      <c r="I29" s="47"/>
      <c r="J29" s="47"/>
      <c r="K29" s="47"/>
      <c r="L29" s="47"/>
      <c r="M29" s="47"/>
      <c r="N29" s="47"/>
      <c r="O29" s="47"/>
    </row>
    <row r="30" spans="1:15" x14ac:dyDescent="0.25">
      <c r="A30" s="2" t="str">
        <f>'Gene Table'!B6</f>
        <v>CCND2</v>
      </c>
      <c r="B30" s="78"/>
      <c r="C30" s="3" t="s">
        <v>33</v>
      </c>
      <c r="D30" s="47" t="s">
        <v>179</v>
      </c>
      <c r="E30" s="47">
        <v>25.246065000000002</v>
      </c>
      <c r="F30" s="47">
        <v>23.432236</v>
      </c>
      <c r="G30" s="47">
        <v>22.844124000000001</v>
      </c>
      <c r="H30" s="47"/>
      <c r="I30" s="47"/>
      <c r="J30" s="47"/>
      <c r="K30" s="47"/>
      <c r="L30" s="47"/>
      <c r="M30" s="47"/>
      <c r="N30" s="47"/>
      <c r="O30" s="47"/>
    </row>
    <row r="31" spans="1:15" x14ac:dyDescent="0.25">
      <c r="A31" s="2" t="str">
        <f>'Gene Table'!B7</f>
        <v>CDH1</v>
      </c>
      <c r="B31" s="78"/>
      <c r="C31" s="3" t="s">
        <v>34</v>
      </c>
      <c r="D31" s="47">
        <v>33.782417000000002</v>
      </c>
      <c r="E31" s="47">
        <v>24.288879999999999</v>
      </c>
      <c r="F31" s="47">
        <v>22.439947</v>
      </c>
      <c r="G31" s="47">
        <v>21.95214</v>
      </c>
      <c r="H31" s="47"/>
      <c r="I31" s="47"/>
      <c r="J31" s="47"/>
      <c r="K31" s="47"/>
      <c r="L31" s="47"/>
      <c r="M31" s="47"/>
      <c r="N31" s="47"/>
      <c r="O31" s="47"/>
    </row>
    <row r="32" spans="1:15" x14ac:dyDescent="0.25">
      <c r="A32" s="2" t="str">
        <f>'Gene Table'!B8</f>
        <v>CDH13</v>
      </c>
      <c r="B32" s="78"/>
      <c r="C32" s="3" t="s">
        <v>35</v>
      </c>
      <c r="D32" s="47" t="s">
        <v>179</v>
      </c>
      <c r="E32" s="47">
        <v>24.951649</v>
      </c>
      <c r="F32" s="47">
        <v>23.097556999999998</v>
      </c>
      <c r="G32" s="47">
        <v>22.548855</v>
      </c>
      <c r="H32" s="47"/>
      <c r="I32" s="47"/>
      <c r="J32" s="47"/>
      <c r="K32" s="47"/>
      <c r="L32" s="47"/>
      <c r="M32" s="47"/>
      <c r="N32" s="47"/>
      <c r="O32" s="47"/>
    </row>
    <row r="33" spans="1:15" x14ac:dyDescent="0.25">
      <c r="A33" s="2" t="str">
        <f>'Gene Table'!B9</f>
        <v>CDKN1C</v>
      </c>
      <c r="B33" s="78"/>
      <c r="C33" s="3" t="s">
        <v>36</v>
      </c>
      <c r="D33" s="47">
        <v>25.807729999999999</v>
      </c>
      <c r="E33" s="47">
        <v>24.646629999999998</v>
      </c>
      <c r="F33" s="47">
        <v>23.452041999999999</v>
      </c>
      <c r="G33" s="47">
        <v>23.100801000000001</v>
      </c>
      <c r="H33" s="47"/>
      <c r="I33" s="47"/>
      <c r="J33" s="47"/>
      <c r="K33" s="47"/>
      <c r="L33" s="47"/>
      <c r="M33" s="47"/>
      <c r="N33" s="47"/>
      <c r="O33" s="47"/>
    </row>
    <row r="34" spans="1:15" x14ac:dyDescent="0.25">
      <c r="A34" s="2" t="str">
        <f>'Gene Table'!B10</f>
        <v>CDKN2A</v>
      </c>
      <c r="B34" s="78"/>
      <c r="C34" s="3" t="s">
        <v>37</v>
      </c>
      <c r="D34" s="47" t="s">
        <v>179</v>
      </c>
      <c r="E34" s="47">
        <v>24.776039999999998</v>
      </c>
      <c r="F34" s="47">
        <v>22.988993000000001</v>
      </c>
      <c r="G34" s="47">
        <v>22.652428</v>
      </c>
      <c r="H34" s="47"/>
      <c r="I34" s="47"/>
      <c r="J34" s="47"/>
      <c r="K34" s="47"/>
      <c r="L34" s="47"/>
      <c r="M34" s="47"/>
      <c r="N34" s="47"/>
      <c r="O34" s="47"/>
    </row>
    <row r="35" spans="1:15" x14ac:dyDescent="0.25">
      <c r="A35" s="2" t="str">
        <f>'Gene Table'!B11</f>
        <v>ESR1</v>
      </c>
      <c r="B35" s="78"/>
      <c r="C35" s="3" t="s">
        <v>38</v>
      </c>
      <c r="D35" s="47" t="s">
        <v>179</v>
      </c>
      <c r="E35" s="47">
        <v>25.716082</v>
      </c>
      <c r="F35" s="47">
        <v>24.227143999999999</v>
      </c>
      <c r="G35" s="47">
        <v>23.418419</v>
      </c>
      <c r="H35" s="47"/>
      <c r="I35" s="47"/>
      <c r="J35" s="47"/>
      <c r="K35" s="47"/>
      <c r="L35" s="47"/>
      <c r="M35" s="47"/>
      <c r="N35" s="47"/>
      <c r="O35" s="47"/>
    </row>
    <row r="36" spans="1:15" x14ac:dyDescent="0.25">
      <c r="A36" s="2" t="str">
        <f>'Gene Table'!B12</f>
        <v>GSTP1</v>
      </c>
      <c r="B36" s="78"/>
      <c r="C36" s="3" t="s">
        <v>39</v>
      </c>
      <c r="D36" s="47" t="s">
        <v>179</v>
      </c>
      <c r="E36" s="47">
        <v>24.525677000000002</v>
      </c>
      <c r="F36" s="47">
        <v>22.724377</v>
      </c>
      <c r="G36" s="47">
        <v>22.277746</v>
      </c>
      <c r="H36" s="47"/>
      <c r="I36" s="47"/>
      <c r="J36" s="47"/>
      <c r="K36" s="47"/>
      <c r="L36" s="47"/>
      <c r="M36" s="47"/>
      <c r="N36" s="47"/>
      <c r="O36" s="47"/>
    </row>
    <row r="37" spans="1:15" x14ac:dyDescent="0.25">
      <c r="A37" s="2" t="str">
        <f>'Gene Table'!B13</f>
        <v>HIC1</v>
      </c>
      <c r="B37" s="78"/>
      <c r="C37" s="3" t="s">
        <v>40</v>
      </c>
      <c r="D37" s="47">
        <v>31.353900000000003</v>
      </c>
      <c r="E37" s="47">
        <v>29.023140000000001</v>
      </c>
      <c r="F37" s="47">
        <v>27.595171000000001</v>
      </c>
      <c r="G37" s="47">
        <v>26.8</v>
      </c>
      <c r="H37" s="47"/>
      <c r="I37" s="47"/>
      <c r="J37" s="47"/>
      <c r="K37" s="47"/>
      <c r="L37" s="47"/>
      <c r="M37" s="47"/>
      <c r="N37" s="47"/>
      <c r="O37" s="47"/>
    </row>
    <row r="38" spans="1:15" x14ac:dyDescent="0.25">
      <c r="A38" s="2" t="str">
        <f>'Gene Table'!B14</f>
        <v>MGMT</v>
      </c>
      <c r="B38" s="78"/>
      <c r="C38" s="3" t="s">
        <v>41</v>
      </c>
      <c r="D38" s="47">
        <v>35.850619999999999</v>
      </c>
      <c r="E38" s="47">
        <v>27.358934000000001</v>
      </c>
      <c r="F38" s="47">
        <v>25.496003999999999</v>
      </c>
      <c r="G38" s="47">
        <v>25.224875999999998</v>
      </c>
      <c r="H38" s="47"/>
      <c r="I38" s="47"/>
      <c r="J38" s="47"/>
      <c r="K38" s="47"/>
      <c r="L38" s="47"/>
      <c r="M38" s="47"/>
      <c r="N38" s="47"/>
      <c r="O38" s="47"/>
    </row>
    <row r="39" spans="1:15" x14ac:dyDescent="0.25">
      <c r="A39" s="2" t="str">
        <f>'Gene Table'!B15</f>
        <v>PRDM2</v>
      </c>
      <c r="B39" s="78"/>
      <c r="C39" s="3" t="s">
        <v>42</v>
      </c>
      <c r="D39" s="47" t="s">
        <v>179</v>
      </c>
      <c r="E39" s="47">
        <v>24.252814999999998</v>
      </c>
      <c r="F39" s="47">
        <v>22.250532</v>
      </c>
      <c r="G39" s="47">
        <v>21.788022999999999</v>
      </c>
      <c r="H39" s="47"/>
      <c r="I39" s="47"/>
      <c r="J39" s="47"/>
      <c r="K39" s="47"/>
      <c r="L39" s="47"/>
      <c r="M39" s="47"/>
      <c r="N39" s="47"/>
      <c r="O39" s="47"/>
    </row>
    <row r="40" spans="1:15" x14ac:dyDescent="0.25">
      <c r="A40" s="2" t="str">
        <f>'Gene Table'!B16</f>
        <v>PTEN</v>
      </c>
      <c r="B40" s="78"/>
      <c r="C40" s="3" t="s">
        <v>43</v>
      </c>
      <c r="D40" s="47">
        <v>29.260866</v>
      </c>
      <c r="E40" s="47">
        <v>25.110868</v>
      </c>
      <c r="F40" s="47">
        <v>23.245998</v>
      </c>
      <c r="G40" s="47">
        <v>22.742304000000001</v>
      </c>
      <c r="H40" s="47"/>
      <c r="I40" s="47"/>
      <c r="J40" s="47"/>
      <c r="K40" s="47"/>
      <c r="L40" s="47"/>
      <c r="M40" s="47"/>
      <c r="N40" s="47"/>
      <c r="O40" s="47"/>
    </row>
    <row r="41" spans="1:15" x14ac:dyDescent="0.25">
      <c r="A41" s="2" t="str">
        <f>'Gene Table'!B17</f>
        <v>PTGS2</v>
      </c>
      <c r="B41" s="78"/>
      <c r="C41" s="3" t="s">
        <v>44</v>
      </c>
      <c r="D41" s="47">
        <v>22.827943999999999</v>
      </c>
      <c r="E41" s="47">
        <v>22.854299999999999</v>
      </c>
      <c r="F41" s="47">
        <v>23.048283000000001</v>
      </c>
      <c r="G41" s="47">
        <v>23.136430000000001</v>
      </c>
      <c r="H41" s="47"/>
      <c r="I41" s="47"/>
      <c r="J41" s="47"/>
      <c r="K41" s="47"/>
      <c r="L41" s="47"/>
      <c r="M41" s="47"/>
      <c r="N41" s="47"/>
      <c r="O41" s="47"/>
    </row>
    <row r="42" spans="1:15" x14ac:dyDescent="0.25">
      <c r="A42" s="2" t="str">
        <f>'Gene Table'!B18</f>
        <v>PYCARD</v>
      </c>
      <c r="B42" s="78"/>
      <c r="C42" s="3" t="s">
        <v>45</v>
      </c>
      <c r="D42" s="47" t="s">
        <v>179</v>
      </c>
      <c r="E42" s="47">
        <v>24.968191000000001</v>
      </c>
      <c r="F42" s="47">
        <v>23.160689999999999</v>
      </c>
      <c r="G42" s="47">
        <v>22.903331999999999</v>
      </c>
      <c r="H42" s="47"/>
      <c r="I42" s="47"/>
      <c r="J42" s="47"/>
      <c r="K42" s="47"/>
      <c r="L42" s="47"/>
      <c r="M42" s="47"/>
      <c r="N42" s="47"/>
      <c r="O42" s="47"/>
    </row>
    <row r="43" spans="1:15" x14ac:dyDescent="0.25">
      <c r="A43" s="2" t="str">
        <f>'Gene Table'!B19</f>
        <v>RASSF1</v>
      </c>
      <c r="B43" s="78"/>
      <c r="C43" s="3" t="s">
        <v>46</v>
      </c>
      <c r="D43" s="47">
        <v>22.107721000000002</v>
      </c>
      <c r="E43" s="47">
        <v>22.251000000000001</v>
      </c>
      <c r="F43" s="47">
        <v>22.075541999999999</v>
      </c>
      <c r="G43" s="47">
        <v>22.047606999999999</v>
      </c>
      <c r="H43" s="47"/>
      <c r="I43" s="47"/>
      <c r="J43" s="47"/>
      <c r="K43" s="47"/>
      <c r="L43" s="47"/>
      <c r="M43" s="47"/>
      <c r="N43" s="47"/>
      <c r="O43" s="47"/>
    </row>
    <row r="44" spans="1:15" x14ac:dyDescent="0.25">
      <c r="A44" s="2" t="str">
        <f>'Gene Table'!B20</f>
        <v>SFN</v>
      </c>
      <c r="B44" s="78"/>
      <c r="C44" s="3" t="s">
        <v>47</v>
      </c>
      <c r="D44" s="47" t="s">
        <v>179</v>
      </c>
      <c r="E44" s="47">
        <v>24.321764000000002</v>
      </c>
      <c r="F44" s="47">
        <v>22.624925999999999</v>
      </c>
      <c r="G44" s="47">
        <v>21.992284999999999</v>
      </c>
      <c r="H44" s="47"/>
      <c r="I44" s="47"/>
      <c r="J44" s="47"/>
      <c r="K44" s="47"/>
      <c r="L44" s="47"/>
      <c r="M44" s="47"/>
      <c r="N44" s="47"/>
      <c r="O44" s="47"/>
    </row>
    <row r="45" spans="1:15" x14ac:dyDescent="0.25">
      <c r="A45" s="2" t="str">
        <f>'Gene Table'!B21</f>
        <v>SLIT2</v>
      </c>
      <c r="B45" s="78"/>
      <c r="C45" s="3" t="s">
        <v>48</v>
      </c>
      <c r="D45" s="47">
        <v>23.359584999999999</v>
      </c>
      <c r="E45" s="47">
        <v>23.280313</v>
      </c>
      <c r="F45" s="47">
        <v>23.418690000000002</v>
      </c>
      <c r="G45" s="47">
        <v>23.701589999999999</v>
      </c>
      <c r="H45" s="47"/>
      <c r="I45" s="47"/>
      <c r="J45" s="47"/>
      <c r="K45" s="47"/>
      <c r="L45" s="47"/>
      <c r="M45" s="47"/>
      <c r="N45" s="47"/>
      <c r="O45" s="47"/>
    </row>
    <row r="46" spans="1:15" x14ac:dyDescent="0.25">
      <c r="A46" s="2" t="str">
        <f>'Gene Table'!B22</f>
        <v>THBS1</v>
      </c>
      <c r="B46" s="78"/>
      <c r="C46" s="3" t="s">
        <v>49</v>
      </c>
      <c r="D46" s="47">
        <v>25.474993000000001</v>
      </c>
      <c r="E46" s="47">
        <v>24.171059</v>
      </c>
      <c r="F46" s="47">
        <v>23.207253999999999</v>
      </c>
      <c r="G46" s="47">
        <v>23.242235000000001</v>
      </c>
      <c r="H46" s="47"/>
      <c r="I46" s="47"/>
      <c r="J46" s="47"/>
      <c r="K46" s="47"/>
      <c r="L46" s="47"/>
      <c r="M46" s="47"/>
      <c r="N46" s="47"/>
      <c r="O46" s="47"/>
    </row>
    <row r="47" spans="1:15" x14ac:dyDescent="0.25">
      <c r="A47" s="2" t="str">
        <f>'Gene Table'!B23</f>
        <v>TNFRSF10C</v>
      </c>
      <c r="B47" s="78"/>
      <c r="C47" s="3" t="s">
        <v>50</v>
      </c>
      <c r="D47" s="47">
        <v>34.942039999999999</v>
      </c>
      <c r="E47" s="47">
        <v>25.043827</v>
      </c>
      <c r="F47" s="47">
        <v>23.20158</v>
      </c>
      <c r="G47" s="47">
        <v>22.958641</v>
      </c>
      <c r="H47" s="47"/>
      <c r="I47" s="47"/>
      <c r="J47" s="47"/>
      <c r="K47" s="47"/>
      <c r="L47" s="47"/>
      <c r="M47" s="47"/>
      <c r="N47" s="47"/>
      <c r="O47" s="47"/>
    </row>
    <row r="48" spans="1:15" x14ac:dyDescent="0.25">
      <c r="A48" s="2" t="str">
        <f>'Gene Table'!B24</f>
        <v>TP73</v>
      </c>
      <c r="B48" s="78"/>
      <c r="C48" s="3" t="s">
        <v>51</v>
      </c>
      <c r="D48" s="47">
        <v>23.628530000000001</v>
      </c>
      <c r="E48" s="47">
        <v>23.42089</v>
      </c>
      <c r="F48" s="47">
        <v>22.980343000000001</v>
      </c>
      <c r="G48" s="47">
        <v>22.801159999999999</v>
      </c>
      <c r="H48" s="47"/>
      <c r="I48" s="47"/>
      <c r="J48" s="47"/>
      <c r="K48" s="47"/>
      <c r="L48" s="47"/>
      <c r="M48" s="47"/>
      <c r="N48" s="47"/>
      <c r="O48" s="47"/>
    </row>
    <row r="49" spans="1:15" x14ac:dyDescent="0.25">
      <c r="A49" s="2" t="str">
        <f>'Gene Table'!B25</f>
        <v>SEC</v>
      </c>
      <c r="B49" s="78"/>
      <c r="C49" s="3" t="s">
        <v>52</v>
      </c>
      <c r="D49" s="47" t="s">
        <v>179</v>
      </c>
      <c r="E49" s="47">
        <v>28.08</v>
      </c>
      <c r="F49" s="47">
        <v>27.01</v>
      </c>
      <c r="G49" s="47">
        <v>26.82</v>
      </c>
      <c r="H49" s="47"/>
      <c r="I49" s="47"/>
      <c r="J49" s="47"/>
      <c r="K49" s="47"/>
      <c r="L49" s="47"/>
      <c r="M49" s="47"/>
      <c r="N49" s="47"/>
      <c r="O49" s="47"/>
    </row>
    <row r="50" spans="1:15" x14ac:dyDescent="0.25">
      <c r="A50" s="2" t="str">
        <f>'Gene Table'!B26</f>
        <v>DEC</v>
      </c>
      <c r="B50" s="79"/>
      <c r="C50" s="3" t="s">
        <v>53</v>
      </c>
      <c r="D50" s="47">
        <v>23.8</v>
      </c>
      <c r="E50" s="47">
        <v>23.9</v>
      </c>
      <c r="F50" s="47">
        <v>24.008649999999999</v>
      </c>
      <c r="G50" s="47">
        <v>23.657713000000001</v>
      </c>
      <c r="H50" s="47"/>
      <c r="I50" s="47"/>
      <c r="J50" s="47"/>
      <c r="K50" s="47"/>
      <c r="L50" s="47"/>
      <c r="M50" s="47"/>
      <c r="N50" s="47"/>
      <c r="O50" s="47"/>
    </row>
    <row r="51" spans="1:15" x14ac:dyDescent="0.25">
      <c r="A51" s="2" t="str">
        <f>'Gene Table'!B3</f>
        <v>ADAM23</v>
      </c>
      <c r="B51" s="77" t="s">
        <v>54</v>
      </c>
      <c r="C51" s="3" t="s">
        <v>55</v>
      </c>
      <c r="D51" s="47">
        <v>22.212935999999999</v>
      </c>
      <c r="E51" s="47">
        <v>22.582905</v>
      </c>
      <c r="F51" s="47">
        <v>24.314920000000001</v>
      </c>
      <c r="G51" s="47">
        <v>27.638380000000002</v>
      </c>
      <c r="H51" s="47"/>
      <c r="I51" s="47"/>
      <c r="J51" s="47"/>
      <c r="K51" s="47"/>
      <c r="L51" s="47"/>
      <c r="M51" s="47"/>
      <c r="N51" s="47"/>
      <c r="O51" s="47"/>
    </row>
    <row r="52" spans="1:15" x14ac:dyDescent="0.25">
      <c r="A52" s="2" t="str">
        <f>'Gene Table'!B4</f>
        <v>BRCA1</v>
      </c>
      <c r="B52" s="78"/>
      <c r="C52" s="3" t="s">
        <v>56</v>
      </c>
      <c r="D52" s="47">
        <v>21.841232000000002</v>
      </c>
      <c r="E52" s="47">
        <v>22.284576000000001</v>
      </c>
      <c r="F52" s="47">
        <v>23.862521999999998</v>
      </c>
      <c r="G52" s="47">
        <v>26.069254000000001</v>
      </c>
      <c r="H52" s="47"/>
      <c r="I52" s="47"/>
      <c r="J52" s="47"/>
      <c r="K52" s="47"/>
      <c r="L52" s="47"/>
      <c r="M52" s="47"/>
      <c r="N52" s="47"/>
      <c r="O52" s="47"/>
    </row>
    <row r="53" spans="1:15" x14ac:dyDescent="0.25">
      <c r="A53" s="2" t="str">
        <f>'Gene Table'!B5</f>
        <v>CCNA1</v>
      </c>
      <c r="B53" s="78"/>
      <c r="C53" s="3" t="s">
        <v>57</v>
      </c>
      <c r="D53" s="47">
        <v>26.961784000000002</v>
      </c>
      <c r="E53" s="47">
        <v>27.161826999999999</v>
      </c>
      <c r="F53" s="47">
        <v>28.572668</v>
      </c>
      <c r="G53" s="47">
        <v>30.995944999999999</v>
      </c>
      <c r="H53" s="47"/>
      <c r="I53" s="47"/>
      <c r="J53" s="47"/>
      <c r="K53" s="47"/>
      <c r="L53" s="47"/>
      <c r="M53" s="47"/>
      <c r="N53" s="47"/>
      <c r="O53" s="47"/>
    </row>
    <row r="54" spans="1:15" x14ac:dyDescent="0.25">
      <c r="A54" s="2" t="str">
        <f>'Gene Table'!B6</f>
        <v>CCND2</v>
      </c>
      <c r="B54" s="78"/>
      <c r="C54" s="3" t="s">
        <v>58</v>
      </c>
      <c r="D54" s="47">
        <v>22.683613000000001</v>
      </c>
      <c r="E54" s="47">
        <v>23.110651000000001</v>
      </c>
      <c r="F54" s="47">
        <v>24.738363</v>
      </c>
      <c r="G54" s="47">
        <v>29.228992000000002</v>
      </c>
      <c r="H54" s="47"/>
      <c r="I54" s="47"/>
      <c r="J54" s="47"/>
      <c r="K54" s="47"/>
      <c r="L54" s="47"/>
      <c r="M54" s="47"/>
      <c r="N54" s="47"/>
      <c r="O54" s="47"/>
    </row>
    <row r="55" spans="1:15" x14ac:dyDescent="0.25">
      <c r="A55" s="2" t="str">
        <f>'Gene Table'!B7</f>
        <v>CDH1</v>
      </c>
      <c r="B55" s="78"/>
      <c r="C55" s="3" t="s">
        <v>59</v>
      </c>
      <c r="D55" s="47">
        <v>21.805954</v>
      </c>
      <c r="E55" s="47">
        <v>22.272472</v>
      </c>
      <c r="F55" s="47">
        <v>23.950146</v>
      </c>
      <c r="G55" s="47">
        <v>27.507189</v>
      </c>
      <c r="H55" s="47"/>
      <c r="I55" s="47"/>
      <c r="J55" s="47"/>
      <c r="K55" s="47"/>
      <c r="L55" s="47"/>
      <c r="M55" s="47"/>
      <c r="N55" s="47"/>
      <c r="O55" s="47"/>
    </row>
    <row r="56" spans="1:15" x14ac:dyDescent="0.25">
      <c r="A56" s="2" t="str">
        <f>'Gene Table'!B8</f>
        <v>CDH13</v>
      </c>
      <c r="B56" s="78"/>
      <c r="C56" s="3" t="s">
        <v>60</v>
      </c>
      <c r="D56" s="47">
        <v>22.458368</v>
      </c>
      <c r="E56" s="47">
        <v>23.125475000000002</v>
      </c>
      <c r="F56" s="47">
        <v>24.600687000000001</v>
      </c>
      <c r="G56" s="47">
        <v>28.543036000000001</v>
      </c>
      <c r="H56" s="47"/>
      <c r="I56" s="47"/>
      <c r="J56" s="47"/>
      <c r="K56" s="47"/>
      <c r="L56" s="47"/>
      <c r="M56" s="47"/>
      <c r="N56" s="47"/>
      <c r="O56" s="47"/>
    </row>
    <row r="57" spans="1:15" x14ac:dyDescent="0.25">
      <c r="A57" s="2" t="str">
        <f>'Gene Table'!B9</f>
        <v>CDKN1C</v>
      </c>
      <c r="B57" s="78"/>
      <c r="C57" s="3" t="s">
        <v>61</v>
      </c>
      <c r="D57" s="47">
        <v>23.804130000000001</v>
      </c>
      <c r="E57" s="47">
        <v>24.111221</v>
      </c>
      <c r="F57" s="47">
        <v>25.012357999999999</v>
      </c>
      <c r="G57" s="47">
        <v>26.886381</v>
      </c>
      <c r="H57" s="47"/>
      <c r="I57" s="47"/>
      <c r="J57" s="47"/>
      <c r="K57" s="47"/>
      <c r="L57" s="47"/>
      <c r="M57" s="47"/>
      <c r="N57" s="47"/>
      <c r="O57" s="47"/>
    </row>
    <row r="58" spans="1:15" x14ac:dyDescent="0.25">
      <c r="A58" s="2" t="str">
        <f>'Gene Table'!B10</f>
        <v>CDKN2A</v>
      </c>
      <c r="B58" s="78"/>
      <c r="C58" s="3" t="s">
        <v>62</v>
      </c>
      <c r="D58" s="47">
        <v>22.516272000000001</v>
      </c>
      <c r="E58" s="47">
        <v>22.973033999999998</v>
      </c>
      <c r="F58" s="47">
        <v>24.486542</v>
      </c>
      <c r="G58" s="47">
        <v>28.086113000000001</v>
      </c>
      <c r="H58" s="47"/>
      <c r="I58" s="47"/>
      <c r="J58" s="47"/>
      <c r="K58" s="47"/>
      <c r="L58" s="47"/>
      <c r="M58" s="47"/>
      <c r="N58" s="47"/>
      <c r="O58" s="47"/>
    </row>
    <row r="59" spans="1:15" x14ac:dyDescent="0.25">
      <c r="A59" s="2" t="str">
        <f>'Gene Table'!B11</f>
        <v>ESR1</v>
      </c>
      <c r="B59" s="78"/>
      <c r="C59" s="3" t="s">
        <v>63</v>
      </c>
      <c r="D59" s="47">
        <v>23.338989999999999</v>
      </c>
      <c r="E59" s="47">
        <v>23.812177999999999</v>
      </c>
      <c r="F59" s="47">
        <v>25.670100999999999</v>
      </c>
      <c r="G59" s="47">
        <v>29.386323999999998</v>
      </c>
      <c r="H59" s="47"/>
      <c r="I59" s="47"/>
      <c r="J59" s="47"/>
      <c r="K59" s="47"/>
      <c r="L59" s="47"/>
      <c r="M59" s="47"/>
      <c r="N59" s="47"/>
      <c r="O59" s="47"/>
    </row>
    <row r="60" spans="1:15" x14ac:dyDescent="0.25">
      <c r="A60" s="2" t="str">
        <f>'Gene Table'!B12</f>
        <v>GSTP1</v>
      </c>
      <c r="B60" s="78"/>
      <c r="C60" s="3" t="s">
        <v>64</v>
      </c>
      <c r="D60" s="47">
        <v>22.184947999999999</v>
      </c>
      <c r="E60" s="47">
        <v>22.809912000000001</v>
      </c>
      <c r="F60" s="47">
        <v>24.442056999999998</v>
      </c>
      <c r="G60" s="47">
        <v>27.115017000000002</v>
      </c>
      <c r="H60" s="47"/>
      <c r="I60" s="47"/>
      <c r="J60" s="47"/>
      <c r="K60" s="47"/>
      <c r="L60" s="47"/>
      <c r="M60" s="47"/>
      <c r="N60" s="47"/>
      <c r="O60" s="47"/>
    </row>
    <row r="61" spans="1:15" x14ac:dyDescent="0.25">
      <c r="A61" s="2" t="str">
        <f>'Gene Table'!B13</f>
        <v>HIC1</v>
      </c>
      <c r="B61" s="78"/>
      <c r="C61" s="3" t="s">
        <v>65</v>
      </c>
      <c r="D61" s="47">
        <v>25.407548999999999</v>
      </c>
      <c r="E61" s="47">
        <v>25.883496999999998</v>
      </c>
      <c r="F61" s="47">
        <v>27.316179999999999</v>
      </c>
      <c r="G61" s="47">
        <v>30.737279999999998</v>
      </c>
      <c r="H61" s="47"/>
      <c r="I61" s="47"/>
      <c r="J61" s="47"/>
      <c r="K61" s="47"/>
      <c r="L61" s="47"/>
      <c r="M61" s="47"/>
      <c r="N61" s="47"/>
      <c r="O61" s="47"/>
    </row>
    <row r="62" spans="1:15" x14ac:dyDescent="0.25">
      <c r="A62" s="2" t="str">
        <f>'Gene Table'!B14</f>
        <v>MGMT</v>
      </c>
      <c r="B62" s="78"/>
      <c r="C62" s="3" t="s">
        <v>66</v>
      </c>
      <c r="D62" s="47">
        <v>24.512926</v>
      </c>
      <c r="E62" s="47">
        <v>25.152971000000001</v>
      </c>
      <c r="F62" s="47">
        <v>26.766403</v>
      </c>
      <c r="G62" s="47">
        <v>30.411704999999998</v>
      </c>
      <c r="H62" s="47"/>
      <c r="I62" s="47"/>
      <c r="J62" s="47"/>
      <c r="K62" s="47"/>
      <c r="L62" s="47"/>
      <c r="M62" s="47"/>
      <c r="N62" s="47"/>
      <c r="O62" s="47"/>
    </row>
    <row r="63" spans="1:15" x14ac:dyDescent="0.25">
      <c r="A63" s="2" t="str">
        <f>'Gene Table'!B15</f>
        <v>PRDM2</v>
      </c>
      <c r="B63" s="78"/>
      <c r="C63" s="3" t="s">
        <v>67</v>
      </c>
      <c r="D63" s="47">
        <v>21.687301999999999</v>
      </c>
      <c r="E63" s="47">
        <v>22.084911000000002</v>
      </c>
      <c r="F63" s="47">
        <v>23.819379999999999</v>
      </c>
      <c r="G63" s="47">
        <v>29.782233999999999</v>
      </c>
      <c r="H63" s="47"/>
      <c r="I63" s="47"/>
      <c r="J63" s="47"/>
      <c r="K63" s="47"/>
      <c r="L63" s="47"/>
      <c r="M63" s="47"/>
      <c r="N63" s="47"/>
      <c r="O63" s="47"/>
    </row>
    <row r="64" spans="1:15" x14ac:dyDescent="0.25">
      <c r="A64" s="2" t="str">
        <f>'Gene Table'!B16</f>
        <v>PTEN</v>
      </c>
      <c r="B64" s="78"/>
      <c r="C64" s="3" t="s">
        <v>68</v>
      </c>
      <c r="D64" s="47">
        <v>27.370539000000001</v>
      </c>
      <c r="E64" s="47">
        <v>26.119198000000001</v>
      </c>
      <c r="F64" s="47">
        <v>27.254249999999999</v>
      </c>
      <c r="G64" s="47">
        <v>28.73883</v>
      </c>
      <c r="H64" s="47"/>
      <c r="I64" s="47"/>
      <c r="J64" s="47"/>
      <c r="K64" s="47"/>
      <c r="L64" s="47"/>
      <c r="M64" s="47"/>
      <c r="N64" s="47"/>
      <c r="O64" s="47"/>
    </row>
    <row r="65" spans="1:15" x14ac:dyDescent="0.25">
      <c r="A65" s="2" t="str">
        <f>'Gene Table'!B17</f>
        <v>PTGS2</v>
      </c>
      <c r="B65" s="78"/>
      <c r="C65" s="3" t="s">
        <v>69</v>
      </c>
      <c r="D65" s="47">
        <v>29.441772</v>
      </c>
      <c r="E65" s="47">
        <v>29.416433000000001</v>
      </c>
      <c r="F65" s="47">
        <v>28.339093999999999</v>
      </c>
      <c r="G65" s="47">
        <v>28.885818</v>
      </c>
      <c r="H65" s="47"/>
      <c r="I65" s="47"/>
      <c r="J65" s="47"/>
      <c r="K65" s="47"/>
      <c r="L65" s="47"/>
      <c r="M65" s="47"/>
      <c r="N65" s="47"/>
      <c r="O65" s="47"/>
    </row>
    <row r="66" spans="1:15" x14ac:dyDescent="0.25">
      <c r="A66" s="2" t="str">
        <f>'Gene Table'!B18</f>
        <v>PYCARD</v>
      </c>
      <c r="B66" s="78"/>
      <c r="C66" s="3" t="s">
        <v>70</v>
      </c>
      <c r="D66" s="47">
        <v>22.711565</v>
      </c>
      <c r="E66" s="47">
        <v>23.117014000000001</v>
      </c>
      <c r="F66" s="47">
        <v>24.542546999999999</v>
      </c>
      <c r="G66" s="47">
        <v>27.509287</v>
      </c>
      <c r="H66" s="47"/>
      <c r="I66" s="47"/>
      <c r="J66" s="47"/>
      <c r="K66" s="47"/>
      <c r="L66" s="47"/>
      <c r="M66" s="47"/>
      <c r="N66" s="47"/>
      <c r="O66" s="47"/>
    </row>
    <row r="67" spans="1:15" x14ac:dyDescent="0.25">
      <c r="A67" s="2" t="str">
        <f>'Gene Table'!B19</f>
        <v>RASSF1</v>
      </c>
      <c r="B67" s="78"/>
      <c r="C67" s="3" t="s">
        <v>71</v>
      </c>
      <c r="D67" s="47">
        <v>26.761465000000001</v>
      </c>
      <c r="E67" s="47">
        <v>25.222895000000001</v>
      </c>
      <c r="F67" s="47">
        <v>24.464897000000001</v>
      </c>
      <c r="G67" s="47">
        <v>24.476199999999999</v>
      </c>
      <c r="H67" s="47"/>
      <c r="I67" s="47"/>
      <c r="J67" s="47"/>
      <c r="K67" s="47"/>
      <c r="L67" s="47"/>
      <c r="M67" s="47"/>
      <c r="N67" s="47"/>
      <c r="O67" s="47"/>
    </row>
    <row r="68" spans="1:15" x14ac:dyDescent="0.25">
      <c r="A68" s="2" t="str">
        <f>'Gene Table'!B20</f>
        <v>SFN</v>
      </c>
      <c r="B68" s="78"/>
      <c r="C68" s="3" t="s">
        <v>72</v>
      </c>
      <c r="D68" s="47">
        <v>22.056286</v>
      </c>
      <c r="E68" s="47">
        <v>22.585920000000002</v>
      </c>
      <c r="F68" s="47">
        <v>24.228624</v>
      </c>
      <c r="G68" s="47">
        <v>27.435343</v>
      </c>
      <c r="H68" s="47"/>
      <c r="I68" s="47"/>
      <c r="J68" s="47"/>
      <c r="K68" s="47"/>
      <c r="L68" s="47"/>
      <c r="M68" s="47"/>
      <c r="N68" s="47"/>
      <c r="O68" s="47"/>
    </row>
    <row r="69" spans="1:15" x14ac:dyDescent="0.25">
      <c r="A69" s="2" t="str">
        <f>'Gene Table'!B21</f>
        <v>SLIT2</v>
      </c>
      <c r="B69" s="78"/>
      <c r="C69" s="3" t="s">
        <v>73</v>
      </c>
      <c r="D69" s="47">
        <v>26.888065000000001</v>
      </c>
      <c r="E69" s="47">
        <v>26.888829999999999</v>
      </c>
      <c r="F69" s="47">
        <v>26.69501</v>
      </c>
      <c r="G69" s="47">
        <v>26.347833999999999</v>
      </c>
      <c r="H69" s="47"/>
      <c r="I69" s="47"/>
      <c r="J69" s="47"/>
      <c r="K69" s="47"/>
      <c r="L69" s="47"/>
      <c r="M69" s="47"/>
      <c r="N69" s="47"/>
      <c r="O69" s="47"/>
    </row>
    <row r="70" spans="1:15" x14ac:dyDescent="0.25">
      <c r="A70" s="2" t="str">
        <f>'Gene Table'!B22</f>
        <v>THBS1</v>
      </c>
      <c r="B70" s="78"/>
      <c r="C70" s="3" t="s">
        <v>74</v>
      </c>
      <c r="D70" s="47">
        <v>25.455511000000001</v>
      </c>
      <c r="E70" s="47">
        <v>25.332207</v>
      </c>
      <c r="F70" s="47">
        <v>26.675573</v>
      </c>
      <c r="G70" s="47">
        <v>27.936335</v>
      </c>
      <c r="H70" s="47"/>
      <c r="I70" s="47"/>
      <c r="J70" s="47"/>
      <c r="K70" s="47"/>
      <c r="L70" s="47"/>
      <c r="M70" s="47"/>
      <c r="N70" s="47"/>
      <c r="O70" s="47"/>
    </row>
    <row r="71" spans="1:15" x14ac:dyDescent="0.25">
      <c r="A71" s="2" t="str">
        <f>'Gene Table'!B23</f>
        <v>TNFRSF10C</v>
      </c>
      <c r="B71" s="78"/>
      <c r="C71" s="3" t="s">
        <v>75</v>
      </c>
      <c r="D71" s="47">
        <v>22.949863000000001</v>
      </c>
      <c r="E71" s="47">
        <v>23.275623</v>
      </c>
      <c r="F71" s="47">
        <v>24.865245999999999</v>
      </c>
      <c r="G71" s="47">
        <v>27.490781999999999</v>
      </c>
      <c r="H71" s="47"/>
      <c r="I71" s="47"/>
      <c r="J71" s="47"/>
      <c r="K71" s="47"/>
      <c r="L71" s="47"/>
      <c r="M71" s="47"/>
      <c r="N71" s="47"/>
      <c r="O71" s="47"/>
    </row>
    <row r="72" spans="1:15" x14ac:dyDescent="0.25">
      <c r="A72" s="2" t="str">
        <f>'Gene Table'!B24</f>
        <v>TP73</v>
      </c>
      <c r="B72" s="78"/>
      <c r="C72" s="3" t="s">
        <v>76</v>
      </c>
      <c r="D72" s="47">
        <v>29.889702</v>
      </c>
      <c r="E72" s="47">
        <v>30.950893000000001</v>
      </c>
      <c r="F72" s="47">
        <v>28.470827</v>
      </c>
      <c r="G72" s="47">
        <v>29.283453000000002</v>
      </c>
      <c r="H72" s="47"/>
      <c r="I72" s="47"/>
      <c r="J72" s="47"/>
      <c r="K72" s="47"/>
      <c r="L72" s="47"/>
      <c r="M72" s="47"/>
      <c r="N72" s="47"/>
      <c r="O72" s="47"/>
    </row>
    <row r="73" spans="1:15" x14ac:dyDescent="0.25">
      <c r="A73" s="2" t="str">
        <f>'Gene Table'!B25</f>
        <v>SEC</v>
      </c>
      <c r="B73" s="78"/>
      <c r="C73" s="3" t="s">
        <v>77</v>
      </c>
      <c r="D73" s="47">
        <v>22.616634000000001</v>
      </c>
      <c r="E73" s="47">
        <v>22.32</v>
      </c>
      <c r="F73" s="47">
        <v>22.59</v>
      </c>
      <c r="G73" s="47">
        <v>22.7</v>
      </c>
      <c r="H73" s="47"/>
      <c r="I73" s="47"/>
      <c r="J73" s="47"/>
      <c r="K73" s="47"/>
      <c r="L73" s="47"/>
      <c r="M73" s="47"/>
      <c r="N73" s="47"/>
      <c r="O73" s="47"/>
    </row>
    <row r="74" spans="1:15" x14ac:dyDescent="0.25">
      <c r="A74" s="2" t="str">
        <f>'Gene Table'!B26</f>
        <v>DEC</v>
      </c>
      <c r="B74" s="79"/>
      <c r="C74" s="3" t="s">
        <v>78</v>
      </c>
      <c r="D74" s="47">
        <v>29.585201000000001</v>
      </c>
      <c r="E74" s="47">
        <v>28.990746999999999</v>
      </c>
      <c r="F74" s="47">
        <v>28.147971999999999</v>
      </c>
      <c r="G74" s="47">
        <v>28.779736</v>
      </c>
      <c r="H74" s="47"/>
      <c r="I74" s="47"/>
      <c r="J74" s="47"/>
      <c r="K74" s="47"/>
      <c r="L74" s="47"/>
      <c r="M74" s="47"/>
      <c r="N74" s="47"/>
      <c r="O74" s="47"/>
    </row>
    <row r="75" spans="1:15" x14ac:dyDescent="0.25">
      <c r="A75" s="2" t="str">
        <f>'Gene Table'!B3</f>
        <v>ADAM23</v>
      </c>
      <c r="B75" s="77" t="s">
        <v>79</v>
      </c>
      <c r="C75" s="3" t="s">
        <v>80</v>
      </c>
      <c r="D75" s="47" t="s">
        <v>179</v>
      </c>
      <c r="E75" s="47">
        <v>29.823256000000001</v>
      </c>
      <c r="F75" s="47">
        <v>28.883393999999999</v>
      </c>
      <c r="G75" s="47">
        <v>29.085675999999999</v>
      </c>
      <c r="H75" s="47"/>
      <c r="I75" s="47"/>
      <c r="J75" s="47"/>
      <c r="K75" s="47"/>
      <c r="L75" s="47"/>
      <c r="M75" s="47"/>
      <c r="N75" s="47"/>
      <c r="O75" s="47"/>
    </row>
    <row r="76" spans="1:15" x14ac:dyDescent="0.25">
      <c r="A76" s="2" t="str">
        <f>'Gene Table'!B4</f>
        <v>BRCA1</v>
      </c>
      <c r="B76" s="78"/>
      <c r="C76" s="3" t="s">
        <v>81</v>
      </c>
      <c r="D76" s="47">
        <v>32.042526000000002</v>
      </c>
      <c r="E76" s="47">
        <v>29.239436999999999</v>
      </c>
      <c r="F76" s="47">
        <v>27.750640000000001</v>
      </c>
      <c r="G76" s="47">
        <v>27.356876</v>
      </c>
      <c r="H76" s="47"/>
      <c r="I76" s="47"/>
      <c r="J76" s="47"/>
      <c r="K76" s="47"/>
      <c r="L76" s="47"/>
      <c r="M76" s="47"/>
      <c r="N76" s="47"/>
      <c r="O76" s="47"/>
    </row>
    <row r="77" spans="1:15" x14ac:dyDescent="0.25">
      <c r="A77" s="2" t="str">
        <f>'Gene Table'!B5</f>
        <v>CCNA1</v>
      </c>
      <c r="B77" s="78"/>
      <c r="C77" s="3" t="s">
        <v>82</v>
      </c>
      <c r="D77" s="47">
        <v>31.357770000000002</v>
      </c>
      <c r="E77" s="47">
        <v>30.874588000000003</v>
      </c>
      <c r="F77" s="47">
        <v>31.687064999999997</v>
      </c>
      <c r="G77" s="47">
        <v>31.929459999999999</v>
      </c>
      <c r="H77" s="47"/>
      <c r="I77" s="47"/>
      <c r="J77" s="47"/>
      <c r="K77" s="47"/>
      <c r="L77" s="47"/>
      <c r="M77" s="47"/>
      <c r="N77" s="47"/>
      <c r="O77" s="47"/>
    </row>
    <row r="78" spans="1:15" x14ac:dyDescent="0.25">
      <c r="A78" s="2" t="str">
        <f>'Gene Table'!B6</f>
        <v>CCND2</v>
      </c>
      <c r="B78" s="78"/>
      <c r="C78" s="3" t="s">
        <v>83</v>
      </c>
      <c r="D78" s="47" t="s">
        <v>179</v>
      </c>
      <c r="E78" s="47">
        <v>31.300400000000003</v>
      </c>
      <c r="F78" s="47">
        <v>29.276866999999999</v>
      </c>
      <c r="G78" s="47">
        <v>31.016359999999999</v>
      </c>
      <c r="H78" s="47"/>
      <c r="I78" s="47"/>
      <c r="J78" s="47"/>
      <c r="K78" s="47"/>
      <c r="L78" s="47"/>
      <c r="M78" s="47"/>
      <c r="N78" s="47"/>
      <c r="O78" s="47"/>
    </row>
    <row r="79" spans="1:15" x14ac:dyDescent="0.25">
      <c r="A79" s="2" t="str">
        <f>'Gene Table'!B7</f>
        <v>CDH1</v>
      </c>
      <c r="B79" s="78"/>
      <c r="C79" s="3" t="s">
        <v>84</v>
      </c>
      <c r="D79" s="47" t="s">
        <v>179</v>
      </c>
      <c r="E79" s="47">
        <v>30.626883999999997</v>
      </c>
      <c r="F79" s="47">
        <v>29.356048999999999</v>
      </c>
      <c r="G79" s="47">
        <v>27.907889999999998</v>
      </c>
      <c r="H79" s="47"/>
      <c r="I79" s="47"/>
      <c r="J79" s="47"/>
      <c r="K79" s="47"/>
      <c r="L79" s="47"/>
      <c r="M79" s="47"/>
      <c r="N79" s="47"/>
      <c r="O79" s="47"/>
    </row>
    <row r="80" spans="1:15" x14ac:dyDescent="0.25">
      <c r="A80" s="2" t="str">
        <f>'Gene Table'!B8</f>
        <v>CDH13</v>
      </c>
      <c r="B80" s="78"/>
      <c r="C80" s="3" t="s">
        <v>85</v>
      </c>
      <c r="D80" s="47">
        <v>32.418377</v>
      </c>
      <c r="E80" s="47">
        <v>31.675815999999998</v>
      </c>
      <c r="F80" s="47">
        <v>29.177437000000001</v>
      </c>
      <c r="G80" s="47">
        <v>29.331268000000001</v>
      </c>
      <c r="H80" s="47"/>
      <c r="I80" s="47"/>
      <c r="J80" s="47"/>
      <c r="K80" s="47"/>
      <c r="L80" s="47"/>
      <c r="M80" s="47"/>
      <c r="N80" s="47"/>
      <c r="O80" s="47"/>
    </row>
    <row r="81" spans="1:15" x14ac:dyDescent="0.25">
      <c r="A81" s="2" t="str">
        <f>'Gene Table'!B9</f>
        <v>CDKN1C</v>
      </c>
      <c r="B81" s="78"/>
      <c r="C81" s="3" t="s">
        <v>86</v>
      </c>
      <c r="D81" s="47">
        <v>26.811878</v>
      </c>
      <c r="E81" s="47">
        <v>26.232277</v>
      </c>
      <c r="F81" s="47">
        <v>27.389841000000001</v>
      </c>
      <c r="G81" s="47">
        <v>28.537443</v>
      </c>
      <c r="H81" s="47"/>
      <c r="I81" s="47"/>
      <c r="J81" s="47"/>
      <c r="K81" s="47"/>
      <c r="L81" s="47"/>
      <c r="M81" s="47"/>
      <c r="N81" s="47"/>
      <c r="O81" s="47"/>
    </row>
    <row r="82" spans="1:15" x14ac:dyDescent="0.25">
      <c r="A82" s="2" t="str">
        <f>'Gene Table'!B10</f>
        <v>CDKN2A</v>
      </c>
      <c r="B82" s="78"/>
      <c r="C82" s="3" t="s">
        <v>87</v>
      </c>
      <c r="D82" s="47">
        <v>33.612316</v>
      </c>
      <c r="E82" s="47">
        <v>30.778767000000002</v>
      </c>
      <c r="F82" s="47">
        <v>29.194136</v>
      </c>
      <c r="G82" s="47">
        <v>28.885836000000001</v>
      </c>
      <c r="H82" s="47"/>
      <c r="I82" s="47"/>
      <c r="J82" s="47"/>
      <c r="K82" s="47"/>
      <c r="L82" s="47"/>
      <c r="M82" s="47"/>
      <c r="N82" s="47"/>
      <c r="O82" s="47"/>
    </row>
    <row r="83" spans="1:15" x14ac:dyDescent="0.25">
      <c r="A83" s="2" t="str">
        <f>'Gene Table'!B11</f>
        <v>ESR1</v>
      </c>
      <c r="B83" s="78"/>
      <c r="C83" s="3" t="s">
        <v>88</v>
      </c>
      <c r="D83" s="47">
        <v>34.846119999999999</v>
      </c>
      <c r="E83" s="47">
        <v>32.941746000000002</v>
      </c>
      <c r="F83" s="47">
        <v>31.379517</v>
      </c>
      <c r="G83" s="47">
        <v>31.834144999999999</v>
      </c>
      <c r="H83" s="47"/>
      <c r="I83" s="47"/>
      <c r="J83" s="47"/>
      <c r="K83" s="47"/>
      <c r="L83" s="47"/>
      <c r="M83" s="47"/>
      <c r="N83" s="47"/>
      <c r="O83" s="47"/>
    </row>
    <row r="84" spans="1:15" x14ac:dyDescent="0.25">
      <c r="A84" s="2" t="str">
        <f>'Gene Table'!B12</f>
        <v>GSTP1</v>
      </c>
      <c r="B84" s="78"/>
      <c r="C84" s="3" t="s">
        <v>89</v>
      </c>
      <c r="D84" s="47" t="s">
        <v>179</v>
      </c>
      <c r="E84" s="47">
        <v>30.207653000000001</v>
      </c>
      <c r="F84" s="47">
        <v>29.066862</v>
      </c>
      <c r="G84" s="47">
        <v>28.553932</v>
      </c>
      <c r="H84" s="47"/>
      <c r="I84" s="47"/>
      <c r="J84" s="47"/>
      <c r="K84" s="47"/>
      <c r="L84" s="47"/>
      <c r="M84" s="47"/>
      <c r="N84" s="47"/>
      <c r="O84" s="47"/>
    </row>
    <row r="85" spans="1:15" x14ac:dyDescent="0.25">
      <c r="A85" s="2" t="str">
        <f>'Gene Table'!B13</f>
        <v>HIC1</v>
      </c>
      <c r="B85" s="78"/>
      <c r="C85" s="3" t="s">
        <v>90</v>
      </c>
      <c r="D85" s="47">
        <v>34.572290000000002</v>
      </c>
      <c r="E85" s="47">
        <v>33.010530000000003</v>
      </c>
      <c r="F85" s="47">
        <v>31.281610000000001</v>
      </c>
      <c r="G85" s="47">
        <v>31.627980000000001</v>
      </c>
      <c r="H85" s="47"/>
      <c r="I85" s="47"/>
      <c r="J85" s="47"/>
      <c r="K85" s="47"/>
      <c r="L85" s="47"/>
      <c r="M85" s="47"/>
      <c r="N85" s="47"/>
      <c r="O85" s="47"/>
    </row>
    <row r="86" spans="1:15" x14ac:dyDescent="0.25">
      <c r="A86" s="2" t="str">
        <f>'Gene Table'!B14</f>
        <v>MGMT</v>
      </c>
      <c r="B86" s="78"/>
      <c r="C86" s="3" t="s">
        <v>91</v>
      </c>
      <c r="D86" s="47">
        <v>37.576529999999998</v>
      </c>
      <c r="E86" s="47">
        <v>31.679609999999997</v>
      </c>
      <c r="F86" s="47">
        <v>31.031579999999998</v>
      </c>
      <c r="G86" s="47">
        <v>31.475037</v>
      </c>
      <c r="H86" s="47"/>
      <c r="I86" s="47"/>
      <c r="J86" s="47"/>
      <c r="K86" s="47"/>
      <c r="L86" s="47"/>
      <c r="M86" s="47"/>
      <c r="N86" s="47"/>
      <c r="O86" s="47"/>
    </row>
    <row r="87" spans="1:15" x14ac:dyDescent="0.25">
      <c r="A87" s="2" t="str">
        <f>'Gene Table'!B15</f>
        <v>PRDM2</v>
      </c>
      <c r="B87" s="78"/>
      <c r="C87" s="3" t="s">
        <v>92</v>
      </c>
      <c r="D87" s="47">
        <v>33.755695000000003</v>
      </c>
      <c r="E87" s="47" t="s">
        <v>179</v>
      </c>
      <c r="F87" s="47">
        <v>28.881073000000001</v>
      </c>
      <c r="G87" s="47">
        <v>29.635819999999999</v>
      </c>
      <c r="H87" s="47"/>
      <c r="I87" s="47"/>
      <c r="J87" s="47"/>
      <c r="K87" s="47"/>
      <c r="L87" s="47"/>
      <c r="M87" s="47"/>
      <c r="N87" s="47"/>
      <c r="O87" s="47"/>
    </row>
    <row r="88" spans="1:15" x14ac:dyDescent="0.25">
      <c r="A88" s="2" t="str">
        <f>'Gene Table'!B16</f>
        <v>PTEN</v>
      </c>
      <c r="B88" s="78"/>
      <c r="C88" s="3" t="s">
        <v>93</v>
      </c>
      <c r="D88" s="47" t="s">
        <v>179</v>
      </c>
      <c r="E88" s="47">
        <v>30.642113000000002</v>
      </c>
      <c r="F88" s="47">
        <v>31.452987999999998</v>
      </c>
      <c r="G88" s="47">
        <v>29.846074999999999</v>
      </c>
      <c r="H88" s="47"/>
      <c r="I88" s="47"/>
      <c r="J88" s="47"/>
      <c r="K88" s="47"/>
      <c r="L88" s="47"/>
      <c r="M88" s="47"/>
      <c r="N88" s="47"/>
      <c r="O88" s="47"/>
    </row>
    <row r="89" spans="1:15" x14ac:dyDescent="0.25">
      <c r="A89" s="2" t="str">
        <f>'Gene Table'!B17</f>
        <v>PTGS2</v>
      </c>
      <c r="B89" s="78"/>
      <c r="C89" s="3" t="s">
        <v>94</v>
      </c>
      <c r="D89" s="47">
        <v>29.996693</v>
      </c>
      <c r="E89" s="47">
        <v>29.437892999999999</v>
      </c>
      <c r="F89" s="47">
        <v>29.152666</v>
      </c>
      <c r="G89" s="47">
        <v>29.116858000000001</v>
      </c>
      <c r="H89" s="47"/>
      <c r="I89" s="47"/>
      <c r="J89" s="47"/>
      <c r="K89" s="47"/>
      <c r="L89" s="47"/>
      <c r="M89" s="47"/>
      <c r="N89" s="47"/>
      <c r="O89" s="47"/>
    </row>
    <row r="90" spans="1:15" x14ac:dyDescent="0.25">
      <c r="A90" s="2" t="str">
        <f>'Gene Table'!B18</f>
        <v>PYCARD</v>
      </c>
      <c r="B90" s="78"/>
      <c r="C90" s="3" t="s">
        <v>95</v>
      </c>
      <c r="D90" s="47" t="s">
        <v>179</v>
      </c>
      <c r="E90" s="47">
        <v>32.737349999999999</v>
      </c>
      <c r="F90" s="47">
        <v>28.459534000000001</v>
      </c>
      <c r="G90" s="47">
        <v>28.305626</v>
      </c>
      <c r="H90" s="47"/>
      <c r="I90" s="47"/>
      <c r="J90" s="47"/>
      <c r="K90" s="47"/>
      <c r="L90" s="47"/>
      <c r="M90" s="47"/>
      <c r="N90" s="47"/>
      <c r="O90" s="47"/>
    </row>
    <row r="91" spans="1:15" x14ac:dyDescent="0.25">
      <c r="A91" s="2" t="str">
        <f>'Gene Table'!B19</f>
        <v>RASSF1</v>
      </c>
      <c r="B91" s="78"/>
      <c r="C91" s="3" t="s">
        <v>96</v>
      </c>
      <c r="D91" s="47">
        <v>25.868525000000002</v>
      </c>
      <c r="E91" s="47">
        <v>25.171945999999998</v>
      </c>
      <c r="F91" s="47">
        <v>25.368908000000001</v>
      </c>
      <c r="G91" s="47">
        <v>25.784327000000001</v>
      </c>
      <c r="H91" s="47"/>
      <c r="I91" s="47"/>
      <c r="J91" s="47"/>
      <c r="K91" s="47"/>
      <c r="L91" s="47"/>
      <c r="M91" s="47"/>
      <c r="N91" s="47"/>
      <c r="O91" s="47"/>
    </row>
    <row r="92" spans="1:15" x14ac:dyDescent="0.25">
      <c r="A92" s="2" t="str">
        <f>'Gene Table'!B20</f>
        <v>SFN</v>
      </c>
      <c r="B92" s="78"/>
      <c r="C92" s="3" t="s">
        <v>97</v>
      </c>
      <c r="D92" s="47" t="s">
        <v>179</v>
      </c>
      <c r="E92" s="47">
        <v>29.571306</v>
      </c>
      <c r="F92" s="47">
        <v>28.264365999999999</v>
      </c>
      <c r="G92" s="47">
        <v>27.474129999999999</v>
      </c>
      <c r="H92" s="47"/>
      <c r="I92" s="47"/>
      <c r="J92" s="47"/>
      <c r="K92" s="47"/>
      <c r="L92" s="47"/>
      <c r="M92" s="47"/>
      <c r="N92" s="47"/>
      <c r="O92" s="47"/>
    </row>
    <row r="93" spans="1:15" x14ac:dyDescent="0.25">
      <c r="A93" s="2" t="str">
        <f>'Gene Table'!B21</f>
        <v>SLIT2</v>
      </c>
      <c r="B93" s="78"/>
      <c r="C93" s="3" t="s">
        <v>98</v>
      </c>
      <c r="D93" s="47">
        <v>27.201090000000001</v>
      </c>
      <c r="E93" s="47">
        <v>27.173365</v>
      </c>
      <c r="F93" s="47">
        <v>27.240880000000001</v>
      </c>
      <c r="G93" s="47">
        <v>26.641304000000002</v>
      </c>
      <c r="H93" s="47"/>
      <c r="I93" s="47"/>
      <c r="J93" s="47"/>
      <c r="K93" s="47"/>
      <c r="L93" s="47"/>
      <c r="M93" s="47"/>
      <c r="N93" s="47"/>
      <c r="O93" s="47"/>
    </row>
    <row r="94" spans="1:15" x14ac:dyDescent="0.25">
      <c r="A94" s="2" t="str">
        <f>'Gene Table'!B22</f>
        <v>THBS1</v>
      </c>
      <c r="B94" s="78"/>
      <c r="C94" s="3" t="s">
        <v>99</v>
      </c>
      <c r="D94" s="47">
        <v>30.992263999999999</v>
      </c>
      <c r="E94" s="47">
        <v>29.341861999999999</v>
      </c>
      <c r="F94" s="47">
        <v>29.818860000000001</v>
      </c>
      <c r="G94" s="47">
        <v>29.189848000000001</v>
      </c>
      <c r="H94" s="47"/>
      <c r="I94" s="47"/>
      <c r="J94" s="47"/>
      <c r="K94" s="47"/>
      <c r="L94" s="47"/>
      <c r="M94" s="47"/>
      <c r="N94" s="47"/>
      <c r="O94" s="47"/>
    </row>
    <row r="95" spans="1:15" x14ac:dyDescent="0.25">
      <c r="A95" s="2" t="str">
        <f>'Gene Table'!B23</f>
        <v>TNFRSF10C</v>
      </c>
      <c r="B95" s="78"/>
      <c r="C95" s="3" t="s">
        <v>100</v>
      </c>
      <c r="D95" s="47" t="s">
        <v>179</v>
      </c>
      <c r="E95" s="47">
        <v>30.890949999999997</v>
      </c>
      <c r="F95" s="47">
        <v>28.481752</v>
      </c>
      <c r="G95" s="47">
        <v>28.276112000000001</v>
      </c>
      <c r="H95" s="47"/>
      <c r="I95" s="47"/>
      <c r="J95" s="47"/>
      <c r="K95" s="47"/>
      <c r="L95" s="47"/>
      <c r="M95" s="47"/>
      <c r="N95" s="47"/>
      <c r="O95" s="47"/>
    </row>
    <row r="96" spans="1:15" x14ac:dyDescent="0.25">
      <c r="A96" s="2" t="str">
        <f>'Gene Table'!B24</f>
        <v>TP73</v>
      </c>
      <c r="B96" s="78"/>
      <c r="C96" s="3" t="s">
        <v>101</v>
      </c>
      <c r="D96" s="47">
        <v>29.668254999999998</v>
      </c>
      <c r="E96" s="47">
        <v>29.371556999999999</v>
      </c>
      <c r="F96" s="47">
        <v>29.544619000000001</v>
      </c>
      <c r="G96" s="47">
        <v>29.771238</v>
      </c>
      <c r="H96" s="47"/>
      <c r="I96" s="47"/>
      <c r="J96" s="47"/>
      <c r="K96" s="47"/>
      <c r="L96" s="47"/>
      <c r="M96" s="47"/>
      <c r="N96" s="47"/>
      <c r="O96" s="47"/>
    </row>
    <row r="97" spans="1:15" x14ac:dyDescent="0.25">
      <c r="A97" s="2" t="str">
        <f>'Gene Table'!B25</f>
        <v>SEC</v>
      </c>
      <c r="B97" s="78"/>
      <c r="C97" s="3" t="s">
        <v>102</v>
      </c>
      <c r="D97" s="47" t="s">
        <v>179</v>
      </c>
      <c r="E97" s="47">
        <v>29.202507000000001</v>
      </c>
      <c r="F97" s="47">
        <v>27.054030000000001</v>
      </c>
      <c r="G97" s="47">
        <v>26.849170000000001</v>
      </c>
      <c r="H97" s="47"/>
      <c r="I97" s="47"/>
      <c r="J97" s="47"/>
      <c r="K97" s="47"/>
      <c r="L97" s="47"/>
      <c r="M97" s="47"/>
      <c r="N97" s="47"/>
      <c r="O97" s="47"/>
    </row>
    <row r="98" spans="1:15" x14ac:dyDescent="0.25">
      <c r="A98" s="2" t="str">
        <f>'Gene Table'!B26</f>
        <v>DEC</v>
      </c>
      <c r="B98" s="79"/>
      <c r="C98" s="3" t="s">
        <v>103</v>
      </c>
      <c r="D98" s="47">
        <v>32.257420000000003</v>
      </c>
      <c r="E98" s="47">
        <v>30.486103</v>
      </c>
      <c r="F98" s="47">
        <v>29.314299999999999</v>
      </c>
      <c r="G98" s="47">
        <v>29.763622000000002</v>
      </c>
      <c r="H98" s="47"/>
      <c r="I98" s="47"/>
      <c r="J98" s="47"/>
      <c r="K98" s="47"/>
      <c r="L98" s="47"/>
      <c r="M98" s="47"/>
      <c r="N98" s="47"/>
      <c r="O98" s="47"/>
    </row>
  </sheetData>
  <mergeCells count="8">
    <mergeCell ref="B75:B98"/>
    <mergeCell ref="A1:A2"/>
    <mergeCell ref="B1:B2"/>
    <mergeCell ref="C1:C2"/>
    <mergeCell ref="D1:O1"/>
    <mergeCell ref="B3:B26"/>
    <mergeCell ref="B27:B50"/>
    <mergeCell ref="B51:B74"/>
  </mergeCells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7"/>
  <sheetViews>
    <sheetView zoomScale="108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A3"/>
    </sheetView>
  </sheetViews>
  <sheetFormatPr defaultRowHeight="13.2" x14ac:dyDescent="0.25"/>
  <cols>
    <col min="1" max="1" width="12.77734375" customWidth="1"/>
    <col min="2" max="2" width="6.77734375" style="5" customWidth="1"/>
  </cols>
  <sheetData>
    <row r="1" spans="1:26" x14ac:dyDescent="0.25">
      <c r="A1" s="81" t="s">
        <v>0</v>
      </c>
      <c r="B1" s="81" t="s">
        <v>2</v>
      </c>
      <c r="C1" s="83" t="s">
        <v>3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5"/>
      <c r="X1" s="85"/>
      <c r="Y1" s="85"/>
      <c r="Z1" s="87"/>
    </row>
    <row r="2" spans="1:26" x14ac:dyDescent="0.25">
      <c r="A2" s="88"/>
      <c r="B2" s="88"/>
      <c r="C2" s="83">
        <v>1</v>
      </c>
      <c r="D2" s="87"/>
      <c r="E2" s="83">
        <v>2</v>
      </c>
      <c r="F2" s="87"/>
      <c r="G2" s="83">
        <v>3</v>
      </c>
      <c r="H2" s="87"/>
      <c r="I2" s="83">
        <v>4</v>
      </c>
      <c r="J2" s="87"/>
      <c r="K2" s="83">
        <v>5</v>
      </c>
      <c r="L2" s="87"/>
      <c r="M2" s="83">
        <v>6</v>
      </c>
      <c r="N2" s="87"/>
      <c r="O2" s="83">
        <v>7</v>
      </c>
      <c r="P2" s="87"/>
      <c r="Q2" s="83">
        <v>8</v>
      </c>
      <c r="R2" s="87"/>
      <c r="S2" s="83">
        <v>9</v>
      </c>
      <c r="T2" s="87"/>
      <c r="U2" s="83">
        <v>10</v>
      </c>
      <c r="V2" s="87"/>
      <c r="W2" s="83">
        <v>11</v>
      </c>
      <c r="X2" s="87"/>
      <c r="Y2" s="83">
        <v>12</v>
      </c>
      <c r="Z2" s="87"/>
    </row>
    <row r="3" spans="1:26" ht="15.6" x14ac:dyDescent="0.35">
      <c r="A3" s="89"/>
      <c r="B3" s="89"/>
      <c r="C3" s="1" t="s">
        <v>173</v>
      </c>
      <c r="D3" s="1" t="s">
        <v>169</v>
      </c>
      <c r="E3" s="1" t="s">
        <v>173</v>
      </c>
      <c r="F3" s="1" t="s">
        <v>169</v>
      </c>
      <c r="G3" s="1" t="s">
        <v>173</v>
      </c>
      <c r="H3" s="1" t="s">
        <v>169</v>
      </c>
      <c r="I3" s="1" t="s">
        <v>173</v>
      </c>
      <c r="J3" s="1" t="s">
        <v>169</v>
      </c>
      <c r="K3" s="1" t="s">
        <v>173</v>
      </c>
      <c r="L3" s="1" t="s">
        <v>169</v>
      </c>
      <c r="M3" s="1" t="s">
        <v>173</v>
      </c>
      <c r="N3" s="1" t="s">
        <v>169</v>
      </c>
      <c r="O3" s="1" t="s">
        <v>173</v>
      </c>
      <c r="P3" s="1" t="s">
        <v>169</v>
      </c>
      <c r="Q3" s="1" t="s">
        <v>173</v>
      </c>
      <c r="R3" s="1" t="s">
        <v>169</v>
      </c>
      <c r="S3" s="1" t="s">
        <v>173</v>
      </c>
      <c r="T3" s="1" t="s">
        <v>169</v>
      </c>
      <c r="U3" s="1" t="s">
        <v>173</v>
      </c>
      <c r="V3" s="1" t="s">
        <v>169</v>
      </c>
      <c r="W3" s="1" t="s">
        <v>173</v>
      </c>
      <c r="X3" s="1" t="s">
        <v>169</v>
      </c>
      <c r="Y3" s="1" t="s">
        <v>173</v>
      </c>
      <c r="Z3" s="1" t="s">
        <v>169</v>
      </c>
    </row>
    <row r="4" spans="1:26" ht="12.75" customHeight="1" x14ac:dyDescent="0.25">
      <c r="A4" s="2" t="str">
        <f>'Gene Table'!B3</f>
        <v>ADAM23</v>
      </c>
      <c r="B4" s="3" t="s">
        <v>5</v>
      </c>
      <c r="C4" s="6">
        <f>Calculations!Q4</f>
        <v>17.871202</v>
      </c>
      <c r="D4" s="7">
        <f>IF(ISNUMBER(C4), IF(C4&gt;=3, 2^(-C4), "Failure"), "")</f>
        <v>4.1709226838581464E-6</v>
      </c>
      <c r="E4" s="6">
        <f>Calculations!R4</f>
        <v>7.8742960000000011</v>
      </c>
      <c r="F4" s="7">
        <f>IF(ISNUMBER(E4), IF(E4&gt;=3, 2^(-E4), "Failure"), "")</f>
        <v>4.2618750144686425E-3</v>
      </c>
      <c r="G4" s="6">
        <f>Calculations!S4</f>
        <v>6.9759579999999985</v>
      </c>
      <c r="H4" s="10">
        <f>IF(ISNUMBER(G4), IF(G4&gt;=3, 2^(-G4), "Failure"), "")</f>
        <v>7.9437833925917814E-3</v>
      </c>
      <c r="I4" s="6">
        <f>Calculations!T4</f>
        <v>6.9349039999999995</v>
      </c>
      <c r="J4" s="10">
        <f>IF(ISNUMBER(I4), IF(I4&gt;=3, 2^(-I4), "Failure"), "")</f>
        <v>8.1730824283429322E-3</v>
      </c>
      <c r="K4" s="6" t="str">
        <f>Calculations!U4</f>
        <v/>
      </c>
      <c r="L4" s="10" t="str">
        <f>IF(ISNUMBER(K4), IF(K4&gt;=3, 2^(-K4), "Failure"), "")</f>
        <v/>
      </c>
      <c r="M4" s="6" t="str">
        <f>Calculations!V4</f>
        <v/>
      </c>
      <c r="N4" s="10" t="str">
        <f>IF(ISNUMBER(M4), IF(M4&gt;=3, 2^(-M4), "Failure"), "")</f>
        <v/>
      </c>
      <c r="O4" s="6" t="str">
        <f>Calculations!W4</f>
        <v/>
      </c>
      <c r="P4" s="10" t="str">
        <f>IF(ISNUMBER(O4), IF(O4&gt;=3, 2^(-O4), "Failure"), "")</f>
        <v/>
      </c>
      <c r="Q4" s="6" t="str">
        <f>Calculations!X4</f>
        <v/>
      </c>
      <c r="R4" s="10" t="str">
        <f>IF(ISNUMBER(Q4), IF(Q4&gt;=3, 2^(-Q4), "Failure"), "")</f>
        <v/>
      </c>
      <c r="S4" s="6" t="str">
        <f>Calculations!Y4</f>
        <v/>
      </c>
      <c r="T4" s="10" t="str">
        <f>IF(ISNUMBER(S4), IF(S4&gt;=3, 2^(-S4), "Failure"), "")</f>
        <v/>
      </c>
      <c r="U4" s="6" t="str">
        <f>Calculations!Z4</f>
        <v/>
      </c>
      <c r="V4" s="10" t="str">
        <f>IF(ISNUMBER(U4), IF(U4&gt;=3, 2^(-U4), "Failure"), "")</f>
        <v/>
      </c>
      <c r="W4" s="6" t="str">
        <f>Calculations!AA4</f>
        <v/>
      </c>
      <c r="X4" s="10" t="str">
        <f>IF(ISNUMBER(W4), IF(W4&gt;=3, 2^(-W4), "Failure"), "")</f>
        <v/>
      </c>
      <c r="Y4" s="6" t="str">
        <f>Calculations!AB4</f>
        <v/>
      </c>
      <c r="Z4" s="10" t="str">
        <f>IF(ISNUMBER(Y4), IF(Y4&gt;=3, 2^(-Y4), "Failure"), "")</f>
        <v/>
      </c>
    </row>
    <row r="5" spans="1:26" x14ac:dyDescent="0.25">
      <c r="A5" s="2" t="str">
        <f>'Gene Table'!B4</f>
        <v>BRCA1</v>
      </c>
      <c r="B5" s="3" t="s">
        <v>6</v>
      </c>
      <c r="C5" s="6">
        <f>Calculations!Q5</f>
        <v>10.180629000000003</v>
      </c>
      <c r="D5" s="7">
        <f t="shared" ref="D5:D27" si="0">IF(ISNUMBER(C5), IF(C5&gt;=3, 2^(-C5), "Failure"), "")</f>
        <v>8.6163889733204381E-4</v>
      </c>
      <c r="E5" s="6">
        <f>Calculations!R5</f>
        <v>7.413060999999999</v>
      </c>
      <c r="F5" s="7">
        <f t="shared" ref="F5:F27" si="1">IF(ISNUMBER(E5), IF(E5&gt;=3, 2^(-E5), "Failure"), "")</f>
        <v>5.8674078737574447E-3</v>
      </c>
      <c r="G5" s="6">
        <f>Calculations!S5</f>
        <v>5.9067360000000022</v>
      </c>
      <c r="H5" s="10">
        <f t="shared" ref="H5:H27" si="2">IF(ISNUMBER(G5), IF(G5&gt;=3, 2^(-G5), "Failure"), "")</f>
        <v>1.6668452720862356E-2</v>
      </c>
      <c r="I5" s="6">
        <f>Calculations!T5</f>
        <v>5.5787389999999988</v>
      </c>
      <c r="J5" s="10">
        <f t="shared" ref="J5:J27" si="3">IF(ISNUMBER(I5), IF(I5&gt;=3, 2^(-I5), "Failure"), "")</f>
        <v>2.0923398329488609E-2</v>
      </c>
      <c r="K5" s="6" t="str">
        <f>Calculations!U5</f>
        <v/>
      </c>
      <c r="L5" s="10" t="str">
        <f t="shared" ref="L5:L27" si="4">IF(ISNUMBER(K5), IF(K5&gt;=3, 2^(-K5), "Failure"), "")</f>
        <v/>
      </c>
      <c r="M5" s="6" t="str">
        <f>Calculations!V5</f>
        <v/>
      </c>
      <c r="N5" s="10" t="str">
        <f t="shared" ref="N5:N27" si="5">IF(ISNUMBER(M5), IF(M5&gt;=3, 2^(-M5), "Failure"), "")</f>
        <v/>
      </c>
      <c r="O5" s="6" t="str">
        <f>Calculations!W5</f>
        <v/>
      </c>
      <c r="P5" s="10" t="str">
        <f t="shared" ref="P5:P27" si="6">IF(ISNUMBER(O5), IF(O5&gt;=3, 2^(-O5), "Failure"), "")</f>
        <v/>
      </c>
      <c r="Q5" s="6" t="str">
        <f>Calculations!X5</f>
        <v/>
      </c>
      <c r="R5" s="10" t="str">
        <f t="shared" ref="R5:R27" si="7">IF(ISNUMBER(Q5), IF(Q5&gt;=3, 2^(-Q5), "Failure"), "")</f>
        <v/>
      </c>
      <c r="S5" s="6" t="str">
        <f>Calculations!Y5</f>
        <v/>
      </c>
      <c r="T5" s="10" t="str">
        <f t="shared" ref="T5:T27" si="8">IF(ISNUMBER(S5), IF(S5&gt;=3, 2^(-S5), "Failure"), "")</f>
        <v/>
      </c>
      <c r="U5" s="6" t="str">
        <f>Calculations!Z5</f>
        <v/>
      </c>
      <c r="V5" s="10" t="str">
        <f t="shared" ref="V5:V27" si="9">IF(ISNUMBER(U5), IF(U5&gt;=3, 2^(-U5), "Failure"), "")</f>
        <v/>
      </c>
      <c r="W5" s="6" t="str">
        <f>Calculations!AA5</f>
        <v/>
      </c>
      <c r="X5" s="10" t="str">
        <f t="shared" ref="X5:X27" si="10">IF(ISNUMBER(W5), IF(W5&gt;=3, 2^(-W5), "Failure"), "")</f>
        <v/>
      </c>
      <c r="Y5" s="6" t="str">
        <f>Calculations!AB5</f>
        <v/>
      </c>
      <c r="Z5" s="10" t="str">
        <f t="shared" ref="Z5:Z27" si="11">IF(ISNUMBER(Y5), IF(Y5&gt;=3, 2^(-Y5), "Failure"), "")</f>
        <v/>
      </c>
    </row>
    <row r="6" spans="1:26" x14ac:dyDescent="0.25">
      <c r="A6" s="2" t="str">
        <f>'Gene Table'!B5</f>
        <v>CCNA1</v>
      </c>
      <c r="B6" s="3" t="s">
        <v>7</v>
      </c>
      <c r="C6" s="6">
        <f>Calculations!Q6</f>
        <v>5.4886310000000016</v>
      </c>
      <c r="D6" s="7">
        <f t="shared" si="0"/>
        <v>2.22719085078412E-2</v>
      </c>
      <c r="E6" s="6">
        <f>Calculations!R6</f>
        <v>5.1205710000000018</v>
      </c>
      <c r="F6" s="7">
        <f t="shared" si="1"/>
        <v>2.874448513566507E-2</v>
      </c>
      <c r="G6" s="6">
        <f>Calculations!S6</f>
        <v>5.7063229999999976</v>
      </c>
      <c r="H6" s="10">
        <f t="shared" si="2"/>
        <v>1.9152506219946439E-2</v>
      </c>
      <c r="I6" s="6">
        <f>Calculations!T6</f>
        <v>6.124020999999999</v>
      </c>
      <c r="J6" s="10">
        <f t="shared" si="3"/>
        <v>1.4337914455611547E-2</v>
      </c>
      <c r="K6" s="6" t="str">
        <f>Calculations!U6</f>
        <v/>
      </c>
      <c r="L6" s="10" t="str">
        <f t="shared" si="4"/>
        <v/>
      </c>
      <c r="M6" s="6" t="str">
        <f>Calculations!V6</f>
        <v/>
      </c>
      <c r="N6" s="10" t="str">
        <f t="shared" si="5"/>
        <v/>
      </c>
      <c r="O6" s="6" t="str">
        <f>Calculations!W6</f>
        <v/>
      </c>
      <c r="P6" s="10" t="str">
        <f t="shared" si="6"/>
        <v/>
      </c>
      <c r="Q6" s="6" t="str">
        <f>Calculations!X6</f>
        <v/>
      </c>
      <c r="R6" s="10" t="str">
        <f t="shared" si="7"/>
        <v/>
      </c>
      <c r="S6" s="6" t="str">
        <f>Calculations!Y6</f>
        <v/>
      </c>
      <c r="T6" s="10" t="str">
        <f t="shared" si="8"/>
        <v/>
      </c>
      <c r="U6" s="6" t="str">
        <f>Calculations!Z6</f>
        <v/>
      </c>
      <c r="V6" s="10" t="str">
        <f t="shared" si="9"/>
        <v/>
      </c>
      <c r="W6" s="6" t="str">
        <f>Calculations!AA6</f>
        <v/>
      </c>
      <c r="X6" s="10" t="str">
        <f t="shared" si="10"/>
        <v/>
      </c>
      <c r="Y6" s="6" t="str">
        <f>Calculations!AB6</f>
        <v/>
      </c>
      <c r="Z6" s="10" t="str">
        <f t="shared" si="11"/>
        <v/>
      </c>
    </row>
    <row r="7" spans="1:26" x14ac:dyDescent="0.25">
      <c r="A7" s="2" t="str">
        <f>'Gene Table'!B6</f>
        <v>CCND2</v>
      </c>
      <c r="B7" s="3" t="s">
        <v>8</v>
      </c>
      <c r="C7" s="6">
        <f>Calculations!Q7</f>
        <v>17.388566999999998</v>
      </c>
      <c r="D7" s="7">
        <f t="shared" si="0"/>
        <v>5.8280027951305151E-6</v>
      </c>
      <c r="E7" s="6">
        <f>Calculations!R7</f>
        <v>8.6505760000000045</v>
      </c>
      <c r="F7" s="7">
        <f t="shared" si="1"/>
        <v>2.4883825332448293E-3</v>
      </c>
      <c r="G7" s="6">
        <f>Calculations!S7</f>
        <v>6.5983850000000004</v>
      </c>
      <c r="H7" s="10">
        <f t="shared" si="2"/>
        <v>1.0320201860448536E-2</v>
      </c>
      <c r="I7" s="6">
        <f>Calculations!T7</f>
        <v>8.2489099999999986</v>
      </c>
      <c r="J7" s="10">
        <f t="shared" si="3"/>
        <v>3.2872342896271617E-3</v>
      </c>
      <c r="K7" s="6" t="str">
        <f>Calculations!U7</f>
        <v/>
      </c>
      <c r="L7" s="10" t="str">
        <f t="shared" si="4"/>
        <v/>
      </c>
      <c r="M7" s="6" t="str">
        <f>Calculations!V7</f>
        <v/>
      </c>
      <c r="N7" s="10" t="str">
        <f t="shared" si="5"/>
        <v/>
      </c>
      <c r="O7" s="6" t="str">
        <f>Calculations!W7</f>
        <v/>
      </c>
      <c r="P7" s="10" t="str">
        <f t="shared" si="6"/>
        <v/>
      </c>
      <c r="Q7" s="6" t="str">
        <f>Calculations!X7</f>
        <v/>
      </c>
      <c r="R7" s="10" t="str">
        <f t="shared" si="7"/>
        <v/>
      </c>
      <c r="S7" s="6" t="str">
        <f>Calculations!Y7</f>
        <v/>
      </c>
      <c r="T7" s="10" t="str">
        <f t="shared" si="8"/>
        <v/>
      </c>
      <c r="U7" s="6" t="str">
        <f>Calculations!Z7</f>
        <v/>
      </c>
      <c r="V7" s="10" t="str">
        <f t="shared" si="9"/>
        <v/>
      </c>
      <c r="W7" s="6" t="str">
        <f>Calculations!AA7</f>
        <v/>
      </c>
      <c r="X7" s="10" t="str">
        <f t="shared" si="10"/>
        <v/>
      </c>
      <c r="Y7" s="6" t="str">
        <f>Calculations!AB7</f>
        <v/>
      </c>
      <c r="Z7" s="10" t="str">
        <f t="shared" si="11"/>
        <v/>
      </c>
    </row>
    <row r="8" spans="1:26" x14ac:dyDescent="0.25">
      <c r="A8" s="2" t="str">
        <f>'Gene Table'!B7</f>
        <v>CDH1</v>
      </c>
      <c r="B8" s="3" t="s">
        <v>9</v>
      </c>
      <c r="C8" s="6">
        <f>Calculations!Q8</f>
        <v>18.020844</v>
      </c>
      <c r="D8" s="7">
        <f t="shared" si="0"/>
        <v>3.7599789089101654E-6</v>
      </c>
      <c r="E8" s="6">
        <f>Calculations!R8</f>
        <v>8.6396309999999978</v>
      </c>
      <c r="F8" s="7">
        <f t="shared" si="1"/>
        <v>2.5073324278697463E-3</v>
      </c>
      <c r="G8" s="6">
        <f>Calculations!S8</f>
        <v>7.2975749999999984</v>
      </c>
      <c r="H8" s="10">
        <f t="shared" si="2"/>
        <v>6.3563972251208661E-3</v>
      </c>
      <c r="I8" s="6">
        <f>Calculations!T8</f>
        <v>5.9003539999999965</v>
      </c>
      <c r="J8" s="10">
        <f t="shared" si="3"/>
        <v>1.6742351708558388E-2</v>
      </c>
      <c r="K8" s="6" t="str">
        <f>Calculations!U8</f>
        <v/>
      </c>
      <c r="L8" s="10" t="str">
        <f t="shared" si="4"/>
        <v/>
      </c>
      <c r="M8" s="6" t="str">
        <f>Calculations!V8</f>
        <v/>
      </c>
      <c r="N8" s="10" t="str">
        <f t="shared" si="5"/>
        <v/>
      </c>
      <c r="O8" s="6" t="str">
        <f>Calculations!W8</f>
        <v/>
      </c>
      <c r="P8" s="10" t="str">
        <f t="shared" si="6"/>
        <v/>
      </c>
      <c r="Q8" s="6" t="str">
        <f>Calculations!X8</f>
        <v/>
      </c>
      <c r="R8" s="10" t="str">
        <f t="shared" si="7"/>
        <v/>
      </c>
      <c r="S8" s="6" t="str">
        <f>Calculations!Y8</f>
        <v/>
      </c>
      <c r="T8" s="10" t="str">
        <f t="shared" si="8"/>
        <v/>
      </c>
      <c r="U8" s="6" t="str">
        <f>Calculations!Z8</f>
        <v/>
      </c>
      <c r="V8" s="10" t="str">
        <f t="shared" si="9"/>
        <v/>
      </c>
      <c r="W8" s="6" t="str">
        <f>Calculations!AA8</f>
        <v/>
      </c>
      <c r="X8" s="10" t="str">
        <f t="shared" si="10"/>
        <v/>
      </c>
      <c r="Y8" s="6" t="str">
        <f>Calculations!AB8</f>
        <v/>
      </c>
      <c r="Z8" s="10" t="str">
        <f t="shared" si="11"/>
        <v/>
      </c>
    </row>
    <row r="9" spans="1:26" x14ac:dyDescent="0.25">
      <c r="A9" s="2" t="str">
        <f>'Gene Table'!B8</f>
        <v>CDH13</v>
      </c>
      <c r="B9" s="3" t="s">
        <v>10</v>
      </c>
      <c r="C9" s="6">
        <f>Calculations!Q9</f>
        <v>9.9188389999999984</v>
      </c>
      <c r="D9" s="7">
        <f t="shared" si="0"/>
        <v>1.0330752067558592E-3</v>
      </c>
      <c r="E9" s="6">
        <f>Calculations!R9</f>
        <v>9.3627929999999964</v>
      </c>
      <c r="F9" s="7">
        <f t="shared" si="1"/>
        <v>1.5188625143202927E-3</v>
      </c>
      <c r="G9" s="6">
        <f>Calculations!S9</f>
        <v>6.5396560000000008</v>
      </c>
      <c r="H9" s="10">
        <f t="shared" si="2"/>
        <v>1.0748983164491695E-2</v>
      </c>
      <c r="I9" s="6">
        <f>Calculations!T9</f>
        <v>6.7382620000000024</v>
      </c>
      <c r="J9" s="10">
        <f t="shared" si="3"/>
        <v>9.366579408483372E-3</v>
      </c>
      <c r="K9" s="6" t="str">
        <f>Calculations!U9</f>
        <v/>
      </c>
      <c r="L9" s="10" t="str">
        <f t="shared" si="4"/>
        <v/>
      </c>
      <c r="M9" s="6" t="str">
        <f>Calculations!V9</f>
        <v/>
      </c>
      <c r="N9" s="10" t="str">
        <f t="shared" si="5"/>
        <v/>
      </c>
      <c r="O9" s="6" t="str">
        <f>Calculations!W9</f>
        <v/>
      </c>
      <c r="P9" s="10" t="str">
        <f t="shared" si="6"/>
        <v/>
      </c>
      <c r="Q9" s="6" t="str">
        <f>Calculations!X9</f>
        <v/>
      </c>
      <c r="R9" s="10" t="str">
        <f t="shared" si="7"/>
        <v/>
      </c>
      <c r="S9" s="6" t="str">
        <f>Calculations!Y9</f>
        <v/>
      </c>
      <c r="T9" s="10" t="str">
        <f t="shared" si="8"/>
        <v/>
      </c>
      <c r="U9" s="6" t="str">
        <f>Calculations!Z9</f>
        <v/>
      </c>
      <c r="V9" s="10" t="str">
        <f t="shared" si="9"/>
        <v/>
      </c>
      <c r="W9" s="6" t="str">
        <f>Calculations!AA9</f>
        <v/>
      </c>
      <c r="X9" s="10" t="str">
        <f t="shared" si="10"/>
        <v/>
      </c>
      <c r="Y9" s="6" t="str">
        <f>Calculations!AB9</f>
        <v/>
      </c>
      <c r="Z9" s="10" t="str">
        <f t="shared" si="11"/>
        <v/>
      </c>
    </row>
    <row r="10" spans="1:26" x14ac:dyDescent="0.25">
      <c r="A10" s="2" t="str">
        <f>'Gene Table'!B9</f>
        <v>CDKN1C</v>
      </c>
      <c r="B10" s="3" t="s">
        <v>11</v>
      </c>
      <c r="C10" s="6">
        <f>Calculations!Q10</f>
        <v>3.9001979999999996</v>
      </c>
      <c r="D10" s="7">
        <f t="shared" si="0"/>
        <v>6.6976648692023674E-2</v>
      </c>
      <c r="E10" s="6">
        <f>Calculations!R10</f>
        <v>3.2523519999999984</v>
      </c>
      <c r="F10" s="7">
        <f t="shared" si="1"/>
        <v>0.10494082921135468</v>
      </c>
      <c r="G10" s="6">
        <f>Calculations!S10</f>
        <v>4.3934250000000006</v>
      </c>
      <c r="H10" s="10">
        <f t="shared" si="2"/>
        <v>4.7582503837564794E-2</v>
      </c>
      <c r="I10" s="6">
        <f>Calculations!T10</f>
        <v>5.4844830000000009</v>
      </c>
      <c r="J10" s="10">
        <f t="shared" si="3"/>
        <v>2.2336036276445786E-2</v>
      </c>
      <c r="K10" s="6" t="str">
        <f>Calculations!U10</f>
        <v/>
      </c>
      <c r="L10" s="10" t="str">
        <f t="shared" si="4"/>
        <v/>
      </c>
      <c r="M10" s="6" t="str">
        <f>Calculations!V10</f>
        <v/>
      </c>
      <c r="N10" s="10" t="str">
        <f t="shared" si="5"/>
        <v/>
      </c>
      <c r="O10" s="6" t="str">
        <f>Calculations!W10</f>
        <v/>
      </c>
      <c r="P10" s="10" t="str">
        <f t="shared" si="6"/>
        <v/>
      </c>
      <c r="Q10" s="6" t="str">
        <f>Calculations!X10</f>
        <v/>
      </c>
      <c r="R10" s="10" t="str">
        <f t="shared" si="7"/>
        <v/>
      </c>
      <c r="S10" s="6" t="str">
        <f>Calculations!Y10</f>
        <v/>
      </c>
      <c r="T10" s="10" t="str">
        <f t="shared" si="8"/>
        <v/>
      </c>
      <c r="U10" s="6" t="str">
        <f>Calculations!Z10</f>
        <v/>
      </c>
      <c r="V10" s="10" t="str">
        <f t="shared" si="9"/>
        <v/>
      </c>
      <c r="W10" s="6" t="str">
        <f>Calculations!AA10</f>
        <v/>
      </c>
      <c r="X10" s="10" t="str">
        <f t="shared" si="10"/>
        <v/>
      </c>
      <c r="Y10" s="6" t="str">
        <f>Calculations!AB10</f>
        <v/>
      </c>
      <c r="Z10" s="10" t="str">
        <f t="shared" si="11"/>
        <v/>
      </c>
    </row>
    <row r="11" spans="1:26" x14ac:dyDescent="0.25">
      <c r="A11" s="2" t="str">
        <f>'Gene Table'!B10</f>
        <v>CDKN2A</v>
      </c>
      <c r="B11" s="3" t="s">
        <v>12</v>
      </c>
      <c r="C11" s="6">
        <f>Calculations!Q11</f>
        <v>11.134415000000001</v>
      </c>
      <c r="D11" s="7">
        <f t="shared" si="0"/>
        <v>4.4484334813612236E-4</v>
      </c>
      <c r="E11" s="6">
        <f>Calculations!R11</f>
        <v>8.2737130000000008</v>
      </c>
      <c r="F11" s="7">
        <f t="shared" si="1"/>
        <v>3.2312027626865648E-3</v>
      </c>
      <c r="G11" s="6">
        <f>Calculations!S11</f>
        <v>6.670458</v>
      </c>
      <c r="H11" s="10">
        <f t="shared" si="2"/>
        <v>9.817299879847665E-3</v>
      </c>
      <c r="I11" s="6">
        <f>Calculations!T11</f>
        <v>6.2287510000000026</v>
      </c>
      <c r="J11" s="10">
        <f t="shared" si="3"/>
        <v>1.3333958941028057E-2</v>
      </c>
      <c r="K11" s="6" t="str">
        <f>Calculations!U11</f>
        <v/>
      </c>
      <c r="L11" s="10" t="str">
        <f t="shared" si="4"/>
        <v/>
      </c>
      <c r="M11" s="6" t="str">
        <f>Calculations!V11</f>
        <v/>
      </c>
      <c r="N11" s="10" t="str">
        <f t="shared" si="5"/>
        <v/>
      </c>
      <c r="O11" s="6" t="str">
        <f>Calculations!W11</f>
        <v/>
      </c>
      <c r="P11" s="10" t="str">
        <f t="shared" si="6"/>
        <v/>
      </c>
      <c r="Q11" s="6" t="str">
        <f>Calculations!X11</f>
        <v/>
      </c>
      <c r="R11" s="10" t="str">
        <f t="shared" si="7"/>
        <v/>
      </c>
      <c r="S11" s="6" t="str">
        <f>Calculations!Y11</f>
        <v/>
      </c>
      <c r="T11" s="10" t="str">
        <f t="shared" si="8"/>
        <v/>
      </c>
      <c r="U11" s="6" t="str">
        <f>Calculations!Z11</f>
        <v/>
      </c>
      <c r="V11" s="10" t="str">
        <f t="shared" si="9"/>
        <v/>
      </c>
      <c r="W11" s="6" t="str">
        <f>Calculations!AA11</f>
        <v/>
      </c>
      <c r="X11" s="10" t="str">
        <f t="shared" si="10"/>
        <v/>
      </c>
      <c r="Y11" s="6" t="str">
        <f>Calculations!AB11</f>
        <v/>
      </c>
      <c r="Z11" s="10" t="str">
        <f t="shared" si="11"/>
        <v/>
      </c>
    </row>
    <row r="12" spans="1:26" x14ac:dyDescent="0.25">
      <c r="A12" s="2" t="str">
        <f>'Gene Table'!B11</f>
        <v>ESR1</v>
      </c>
      <c r="B12" s="3" t="s">
        <v>13</v>
      </c>
      <c r="C12" s="6">
        <f>Calculations!Q12</f>
        <v>11.739349999999998</v>
      </c>
      <c r="D12" s="7">
        <f t="shared" si="0"/>
        <v>2.9248494751422119E-4</v>
      </c>
      <c r="E12" s="6">
        <f>Calculations!R12</f>
        <v>9.8795130000000029</v>
      </c>
      <c r="F12" s="7">
        <f t="shared" si="1"/>
        <v>1.0616228179475297E-3</v>
      </c>
      <c r="G12" s="6">
        <f>Calculations!S12</f>
        <v>8.0626929999999994</v>
      </c>
      <c r="H12" s="10">
        <f t="shared" si="2"/>
        <v>3.7401374358761405E-3</v>
      </c>
      <c r="I12" s="6">
        <f>Calculations!T12</f>
        <v>8.7334119999999977</v>
      </c>
      <c r="J12" s="10">
        <f t="shared" si="3"/>
        <v>2.3495301559156266E-3</v>
      </c>
      <c r="K12" s="6" t="str">
        <f>Calculations!U12</f>
        <v/>
      </c>
      <c r="L12" s="10" t="str">
        <f t="shared" si="4"/>
        <v/>
      </c>
      <c r="M12" s="6" t="str">
        <f>Calculations!V12</f>
        <v/>
      </c>
      <c r="N12" s="10" t="str">
        <f t="shared" si="5"/>
        <v/>
      </c>
      <c r="O12" s="6" t="str">
        <f>Calculations!W12</f>
        <v/>
      </c>
      <c r="P12" s="10" t="str">
        <f t="shared" si="6"/>
        <v/>
      </c>
      <c r="Q12" s="6" t="str">
        <f>Calculations!X12</f>
        <v/>
      </c>
      <c r="R12" s="10" t="str">
        <f t="shared" si="7"/>
        <v/>
      </c>
      <c r="S12" s="6" t="str">
        <f>Calculations!Y12</f>
        <v/>
      </c>
      <c r="T12" s="10" t="str">
        <f t="shared" si="8"/>
        <v/>
      </c>
      <c r="U12" s="6" t="str">
        <f>Calculations!Z12</f>
        <v/>
      </c>
      <c r="V12" s="10" t="str">
        <f t="shared" si="9"/>
        <v/>
      </c>
      <c r="W12" s="6" t="str">
        <f>Calculations!AA12</f>
        <v/>
      </c>
      <c r="X12" s="10" t="str">
        <f t="shared" si="10"/>
        <v/>
      </c>
      <c r="Y12" s="6" t="str">
        <f>Calculations!AB12</f>
        <v/>
      </c>
      <c r="Z12" s="10" t="str">
        <f t="shared" si="11"/>
        <v/>
      </c>
    </row>
    <row r="13" spans="1:26" x14ac:dyDescent="0.25">
      <c r="A13" s="2" t="str">
        <f>'Gene Table'!B12</f>
        <v>GSTP1</v>
      </c>
      <c r="B13" s="3" t="s">
        <v>14</v>
      </c>
      <c r="C13" s="6">
        <f>Calculations!Q13</f>
        <v>17.887180000000001</v>
      </c>
      <c r="D13" s="7">
        <f t="shared" si="0"/>
        <v>4.1249841311942471E-6</v>
      </c>
      <c r="E13" s="6">
        <f>Calculations!R13</f>
        <v>7.8915159999999993</v>
      </c>
      <c r="F13" s="7">
        <f t="shared" si="1"/>
        <v>4.2113076839911572E-3</v>
      </c>
      <c r="G13" s="6">
        <f>Calculations!S13</f>
        <v>6.7163240000000002</v>
      </c>
      <c r="H13" s="10">
        <f t="shared" si="2"/>
        <v>9.5100985060197103E-3</v>
      </c>
      <c r="I13" s="6">
        <f>Calculations!T13</f>
        <v>6.2879639999999988</v>
      </c>
      <c r="J13" s="10">
        <f t="shared" si="3"/>
        <v>1.2797767746594201E-2</v>
      </c>
      <c r="K13" s="6" t="str">
        <f>Calculations!U13</f>
        <v/>
      </c>
      <c r="L13" s="10" t="str">
        <f t="shared" si="4"/>
        <v/>
      </c>
      <c r="M13" s="6" t="str">
        <f>Calculations!V13</f>
        <v/>
      </c>
      <c r="N13" s="10" t="str">
        <f t="shared" si="5"/>
        <v/>
      </c>
      <c r="O13" s="6" t="str">
        <f>Calculations!W13</f>
        <v/>
      </c>
      <c r="P13" s="10" t="str">
        <f t="shared" si="6"/>
        <v/>
      </c>
      <c r="Q13" s="6" t="str">
        <f>Calculations!X13</f>
        <v/>
      </c>
      <c r="R13" s="10" t="str">
        <f t="shared" si="7"/>
        <v/>
      </c>
      <c r="S13" s="6" t="str">
        <f>Calculations!Y13</f>
        <v/>
      </c>
      <c r="T13" s="10" t="str">
        <f t="shared" si="8"/>
        <v/>
      </c>
      <c r="U13" s="6" t="str">
        <f>Calculations!Z13</f>
        <v/>
      </c>
      <c r="V13" s="10" t="str">
        <f t="shared" si="9"/>
        <v/>
      </c>
      <c r="W13" s="6" t="str">
        <f>Calculations!AA13</f>
        <v/>
      </c>
      <c r="X13" s="10" t="str">
        <f t="shared" si="10"/>
        <v/>
      </c>
      <c r="Y13" s="6" t="str">
        <f>Calculations!AB13</f>
        <v/>
      </c>
      <c r="Z13" s="10" t="str">
        <f t="shared" si="11"/>
        <v/>
      </c>
    </row>
    <row r="14" spans="1:26" x14ac:dyDescent="0.25">
      <c r="A14" s="2" t="str">
        <f>'Gene Table'!B13</f>
        <v>HIC1</v>
      </c>
      <c r="B14" s="3" t="s">
        <v>15</v>
      </c>
      <c r="C14" s="6">
        <f>Calculations!Q14</f>
        <v>9.2882670000000012</v>
      </c>
      <c r="D14" s="7">
        <f t="shared" si="0"/>
        <v>1.5993850244536774E-3</v>
      </c>
      <c r="E14" s="6">
        <f>Calculations!R14</f>
        <v>7.5288460000000015</v>
      </c>
      <c r="F14" s="7">
        <f t="shared" si="1"/>
        <v>5.4149134731021741E-3</v>
      </c>
      <c r="G14" s="6">
        <f>Calculations!S14</f>
        <v>4.5630319999999998</v>
      </c>
      <c r="H14" s="10">
        <f t="shared" si="2"/>
        <v>4.2304882857653769E-2</v>
      </c>
      <c r="I14" s="6">
        <f>Calculations!T14</f>
        <v>5.3279800000000002</v>
      </c>
      <c r="J14" s="10">
        <f t="shared" si="3"/>
        <v>2.4895348129339554E-2</v>
      </c>
      <c r="K14" s="6" t="str">
        <f>Calculations!U14</f>
        <v/>
      </c>
      <c r="L14" s="10" t="str">
        <f t="shared" si="4"/>
        <v/>
      </c>
      <c r="M14" s="6" t="str">
        <f>Calculations!V14</f>
        <v/>
      </c>
      <c r="N14" s="10" t="str">
        <f t="shared" si="5"/>
        <v/>
      </c>
      <c r="O14" s="6" t="str">
        <f>Calculations!W14</f>
        <v/>
      </c>
      <c r="P14" s="10" t="str">
        <f t="shared" si="6"/>
        <v/>
      </c>
      <c r="Q14" s="6" t="str">
        <f>Calculations!X14</f>
        <v/>
      </c>
      <c r="R14" s="10" t="str">
        <f t="shared" si="7"/>
        <v/>
      </c>
      <c r="S14" s="6" t="str">
        <f>Calculations!Y14</f>
        <v/>
      </c>
      <c r="T14" s="10" t="str">
        <f t="shared" si="8"/>
        <v/>
      </c>
      <c r="U14" s="6" t="str">
        <f>Calculations!Z14</f>
        <v/>
      </c>
      <c r="V14" s="10" t="str">
        <f t="shared" si="9"/>
        <v/>
      </c>
      <c r="W14" s="6" t="str">
        <f>Calculations!AA14</f>
        <v/>
      </c>
      <c r="X14" s="10" t="str">
        <f t="shared" si="10"/>
        <v/>
      </c>
      <c r="Y14" s="6" t="str">
        <f>Calculations!AB14</f>
        <v/>
      </c>
      <c r="Z14" s="10" t="str">
        <f t="shared" si="11"/>
        <v/>
      </c>
    </row>
    <row r="15" spans="1:26" x14ac:dyDescent="0.25">
      <c r="A15" s="2" t="str">
        <f>'Gene Table'!B14</f>
        <v>MGMT</v>
      </c>
      <c r="B15" s="3" t="s">
        <v>16</v>
      </c>
      <c r="C15" s="6">
        <f>Calculations!Q15</f>
        <v>13.036355999999998</v>
      </c>
      <c r="D15" s="7">
        <f t="shared" si="0"/>
        <v>1.1903256983887165E-4</v>
      </c>
      <c r="E15" s="6">
        <f>Calculations!R15</f>
        <v>7.1047999999999973</v>
      </c>
      <c r="F15" s="7">
        <f t="shared" si="1"/>
        <v>7.265108202211071E-3</v>
      </c>
      <c r="G15" s="6">
        <f>Calculations!S15</f>
        <v>6.1334819999999972</v>
      </c>
      <c r="H15" s="10">
        <f t="shared" si="2"/>
        <v>1.4244195973881544E-2</v>
      </c>
      <c r="I15" s="6">
        <f>Calculations!T15</f>
        <v>6.4448129999999999</v>
      </c>
      <c r="J15" s="10">
        <f t="shared" si="3"/>
        <v>1.1479367789753935E-2</v>
      </c>
      <c r="K15" s="6" t="str">
        <f>Calculations!U15</f>
        <v/>
      </c>
      <c r="L15" s="10" t="str">
        <f t="shared" si="4"/>
        <v/>
      </c>
      <c r="M15" s="6" t="str">
        <f>Calculations!V15</f>
        <v/>
      </c>
      <c r="N15" s="10" t="str">
        <f t="shared" si="5"/>
        <v/>
      </c>
      <c r="O15" s="6" t="str">
        <f>Calculations!W15</f>
        <v/>
      </c>
      <c r="P15" s="10" t="str">
        <f t="shared" si="6"/>
        <v/>
      </c>
      <c r="Q15" s="6" t="str">
        <f>Calculations!X15</f>
        <v/>
      </c>
      <c r="R15" s="10" t="str">
        <f t="shared" si="7"/>
        <v/>
      </c>
      <c r="S15" s="6" t="str">
        <f>Calculations!Y15</f>
        <v/>
      </c>
      <c r="T15" s="10" t="str">
        <f t="shared" si="8"/>
        <v/>
      </c>
      <c r="U15" s="6" t="str">
        <f>Calculations!Z15</f>
        <v/>
      </c>
      <c r="V15" s="10" t="str">
        <f t="shared" si="9"/>
        <v/>
      </c>
      <c r="W15" s="6" t="str">
        <f>Calculations!AA15</f>
        <v/>
      </c>
      <c r="X15" s="10" t="str">
        <f t="shared" si="10"/>
        <v/>
      </c>
      <c r="Y15" s="6" t="str">
        <f>Calculations!AB15</f>
        <v/>
      </c>
      <c r="Z15" s="10" t="str">
        <f t="shared" si="11"/>
        <v/>
      </c>
    </row>
    <row r="16" spans="1:26" x14ac:dyDescent="0.25">
      <c r="A16" s="2" t="str">
        <f>'Gene Table'!B15</f>
        <v>PRDM2</v>
      </c>
      <c r="B16" s="3" t="s">
        <v>17</v>
      </c>
      <c r="C16" s="6">
        <f>Calculations!Q16</f>
        <v>12.110376000000002</v>
      </c>
      <c r="D16" s="7">
        <f t="shared" si="0"/>
        <v>2.2615883859406014E-4</v>
      </c>
      <c r="E16" s="6">
        <f>Calculations!R16</f>
        <v>18.426876</v>
      </c>
      <c r="F16" s="7">
        <f t="shared" si="1"/>
        <v>2.8376419614884549E-6</v>
      </c>
      <c r="G16" s="6">
        <f>Calculations!S16</f>
        <v>7.3695179999999993</v>
      </c>
      <c r="H16" s="10">
        <f t="shared" si="2"/>
        <v>6.0471957681741883E-3</v>
      </c>
      <c r="I16" s="6">
        <f>Calculations!T16</f>
        <v>8.1231839999999984</v>
      </c>
      <c r="J16" s="10">
        <f t="shared" si="3"/>
        <v>3.586558803402337E-3</v>
      </c>
      <c r="K16" s="6" t="str">
        <f>Calculations!U16</f>
        <v/>
      </c>
      <c r="L16" s="10" t="str">
        <f t="shared" si="4"/>
        <v/>
      </c>
      <c r="M16" s="6" t="str">
        <f>Calculations!V16</f>
        <v/>
      </c>
      <c r="N16" s="10" t="str">
        <f t="shared" si="5"/>
        <v/>
      </c>
      <c r="O16" s="6" t="str">
        <f>Calculations!W16</f>
        <v/>
      </c>
      <c r="P16" s="10" t="str">
        <f t="shared" si="6"/>
        <v/>
      </c>
      <c r="Q16" s="6" t="str">
        <f>Calculations!X16</f>
        <v/>
      </c>
      <c r="R16" s="10" t="str">
        <f t="shared" si="7"/>
        <v/>
      </c>
      <c r="S16" s="6" t="str">
        <f>Calculations!Y16</f>
        <v/>
      </c>
      <c r="T16" s="10" t="str">
        <f t="shared" si="8"/>
        <v/>
      </c>
      <c r="U16" s="6" t="str">
        <f>Calculations!Z16</f>
        <v/>
      </c>
      <c r="V16" s="10" t="str">
        <f t="shared" si="9"/>
        <v/>
      </c>
      <c r="W16" s="6" t="str">
        <f>Calculations!AA16</f>
        <v/>
      </c>
      <c r="X16" s="10" t="str">
        <f t="shared" si="10"/>
        <v/>
      </c>
      <c r="Y16" s="6" t="str">
        <f>Calculations!AB16</f>
        <v/>
      </c>
      <c r="Z16" s="10" t="str">
        <f t="shared" si="11"/>
        <v/>
      </c>
    </row>
    <row r="17" spans="1:26" x14ac:dyDescent="0.25">
      <c r="A17" s="2" t="str">
        <f>'Gene Table'!B16</f>
        <v>PTEN</v>
      </c>
      <c r="B17" s="3" t="s">
        <v>18</v>
      </c>
      <c r="C17" s="6">
        <f>Calculations!Q17</f>
        <v>17.234197999999999</v>
      </c>
      <c r="D17" s="7">
        <f t="shared" si="0"/>
        <v>6.4861867811164815E-6</v>
      </c>
      <c r="E17" s="6">
        <f>Calculations!R17</f>
        <v>7.9292680000000004</v>
      </c>
      <c r="F17" s="7">
        <f t="shared" si="1"/>
        <v>4.1025368278804503E-3</v>
      </c>
      <c r="G17" s="6">
        <f>Calculations!S17</f>
        <v>8.7898449999999961</v>
      </c>
      <c r="H17" s="10">
        <f t="shared" si="2"/>
        <v>2.259399341074365E-3</v>
      </c>
      <c r="I17" s="6">
        <f>Calculations!T17</f>
        <v>7.1154329999999995</v>
      </c>
      <c r="J17" s="10">
        <f t="shared" si="3"/>
        <v>7.2117594926657562E-3</v>
      </c>
      <c r="K17" s="6" t="str">
        <f>Calculations!U17</f>
        <v/>
      </c>
      <c r="L17" s="10" t="str">
        <f t="shared" si="4"/>
        <v/>
      </c>
      <c r="M17" s="6" t="str">
        <f>Calculations!V17</f>
        <v/>
      </c>
      <c r="N17" s="10" t="str">
        <f t="shared" si="5"/>
        <v/>
      </c>
      <c r="O17" s="6" t="str">
        <f>Calculations!W17</f>
        <v/>
      </c>
      <c r="P17" s="10" t="str">
        <f t="shared" si="6"/>
        <v/>
      </c>
      <c r="Q17" s="6" t="str">
        <f>Calculations!X17</f>
        <v/>
      </c>
      <c r="R17" s="10" t="str">
        <f t="shared" si="7"/>
        <v/>
      </c>
      <c r="S17" s="6" t="str">
        <f>Calculations!Y17</f>
        <v/>
      </c>
      <c r="T17" s="10" t="str">
        <f t="shared" si="8"/>
        <v/>
      </c>
      <c r="U17" s="6" t="str">
        <f>Calculations!Z17</f>
        <v/>
      </c>
      <c r="V17" s="10" t="str">
        <f t="shared" si="9"/>
        <v/>
      </c>
      <c r="W17" s="6" t="str">
        <f>Calculations!AA17</f>
        <v/>
      </c>
      <c r="X17" s="10" t="str">
        <f t="shared" si="10"/>
        <v/>
      </c>
      <c r="Y17" s="6" t="str">
        <f>Calculations!AB17</f>
        <v/>
      </c>
      <c r="Z17" s="10" t="str">
        <f t="shared" si="11"/>
        <v/>
      </c>
    </row>
    <row r="18" spans="1:26" x14ac:dyDescent="0.25">
      <c r="A18" s="2" t="str">
        <f>'Gene Table'!B17</f>
        <v>PTGS2</v>
      </c>
      <c r="B18" s="3" t="s">
        <v>19</v>
      </c>
      <c r="C18" s="6">
        <f>Calculations!Q18</f>
        <v>6.9164829999999995</v>
      </c>
      <c r="D18" s="7">
        <f t="shared" si="0"/>
        <v>8.2781092273975718E-3</v>
      </c>
      <c r="E18" s="6">
        <f>Calculations!R18</f>
        <v>6.4396880000000003</v>
      </c>
      <c r="F18" s="7">
        <f t="shared" si="1"/>
        <v>1.1520219375475135E-2</v>
      </c>
      <c r="G18" s="6">
        <f>Calculations!S18</f>
        <v>6.0404809999999998</v>
      </c>
      <c r="H18" s="10">
        <f t="shared" si="2"/>
        <v>1.5192667415874026E-2</v>
      </c>
      <c r="I18" s="6">
        <f>Calculations!T18</f>
        <v>5.8456220000000023</v>
      </c>
      <c r="J18" s="10">
        <f t="shared" si="3"/>
        <v>1.7389713809851541E-2</v>
      </c>
      <c r="K18" s="6" t="str">
        <f>Calculations!U18</f>
        <v/>
      </c>
      <c r="L18" s="10" t="str">
        <f t="shared" si="4"/>
        <v/>
      </c>
      <c r="M18" s="6" t="str">
        <f>Calculations!V18</f>
        <v/>
      </c>
      <c r="N18" s="10" t="str">
        <f t="shared" si="5"/>
        <v/>
      </c>
      <c r="O18" s="6" t="str">
        <f>Calculations!W18</f>
        <v/>
      </c>
      <c r="P18" s="10" t="str">
        <f t="shared" si="6"/>
        <v/>
      </c>
      <c r="Q18" s="6" t="str">
        <f>Calculations!X18</f>
        <v/>
      </c>
      <c r="R18" s="10" t="str">
        <f t="shared" si="7"/>
        <v/>
      </c>
      <c r="S18" s="6" t="str">
        <f>Calculations!Y18</f>
        <v/>
      </c>
      <c r="T18" s="10" t="str">
        <f t="shared" si="8"/>
        <v/>
      </c>
      <c r="U18" s="6" t="str">
        <f>Calculations!Z18</f>
        <v/>
      </c>
      <c r="V18" s="10" t="str">
        <f t="shared" si="9"/>
        <v/>
      </c>
      <c r="W18" s="6" t="str">
        <f>Calculations!AA18</f>
        <v/>
      </c>
      <c r="X18" s="10" t="str">
        <f t="shared" si="10"/>
        <v/>
      </c>
      <c r="Y18" s="6" t="str">
        <f>Calculations!AB18</f>
        <v/>
      </c>
      <c r="Z18" s="10" t="str">
        <f t="shared" si="11"/>
        <v/>
      </c>
    </row>
    <row r="19" spans="1:26" x14ac:dyDescent="0.25">
      <c r="A19" s="2" t="str">
        <f>'Gene Table'!B18</f>
        <v>PYCARD</v>
      </c>
      <c r="B19" s="3" t="s">
        <v>20</v>
      </c>
      <c r="C19" s="6">
        <f>Calculations!Q19</f>
        <v>17.460934000000002</v>
      </c>
      <c r="D19" s="7">
        <f t="shared" si="0"/>
        <v>5.5428753697251634E-6</v>
      </c>
      <c r="E19" s="6">
        <f>Calculations!R19</f>
        <v>10.124749999999999</v>
      </c>
      <c r="F19" s="7">
        <f t="shared" si="1"/>
        <v>8.9566695475125737E-4</v>
      </c>
      <c r="G19" s="6">
        <f>Calculations!S19</f>
        <v>5.5900770000000009</v>
      </c>
      <c r="H19" s="10">
        <f t="shared" si="2"/>
        <v>2.0759607826989605E-2</v>
      </c>
      <c r="I19" s="6">
        <f>Calculations!T19</f>
        <v>5.3176880000000004</v>
      </c>
      <c r="J19" s="10">
        <f t="shared" si="3"/>
        <v>2.5073583323500723E-2</v>
      </c>
      <c r="K19" s="6" t="str">
        <f>Calculations!U19</f>
        <v/>
      </c>
      <c r="L19" s="10" t="str">
        <f t="shared" si="4"/>
        <v/>
      </c>
      <c r="M19" s="6" t="str">
        <f>Calculations!V19</f>
        <v/>
      </c>
      <c r="N19" s="10" t="str">
        <f t="shared" si="5"/>
        <v/>
      </c>
      <c r="O19" s="6" t="str">
        <f>Calculations!W19</f>
        <v/>
      </c>
      <c r="P19" s="10" t="str">
        <f t="shared" si="6"/>
        <v/>
      </c>
      <c r="Q19" s="6" t="str">
        <f>Calculations!X19</f>
        <v/>
      </c>
      <c r="R19" s="10" t="str">
        <f t="shared" si="7"/>
        <v/>
      </c>
      <c r="S19" s="6" t="str">
        <f>Calculations!Y19</f>
        <v/>
      </c>
      <c r="T19" s="10" t="str">
        <f t="shared" si="8"/>
        <v/>
      </c>
      <c r="U19" s="6" t="str">
        <f>Calculations!Z19</f>
        <v/>
      </c>
      <c r="V19" s="10" t="str">
        <f t="shared" si="9"/>
        <v/>
      </c>
      <c r="W19" s="6" t="str">
        <f>Calculations!AA19</f>
        <v/>
      </c>
      <c r="X19" s="10" t="str">
        <f t="shared" si="10"/>
        <v/>
      </c>
      <c r="Y19" s="6" t="str">
        <f>Calculations!AB19</f>
        <v/>
      </c>
      <c r="Z19" s="10" t="str">
        <f t="shared" si="11"/>
        <v/>
      </c>
    </row>
    <row r="20" spans="1:26" x14ac:dyDescent="0.25">
      <c r="A20" s="2" t="str">
        <f>'Gene Table'!B19</f>
        <v>RASSF1</v>
      </c>
      <c r="B20" s="3" t="s">
        <v>21</v>
      </c>
      <c r="C20" s="6">
        <f>Calculations!Q20</f>
        <v>3.8771050000000002</v>
      </c>
      <c r="D20" s="7">
        <f t="shared" si="0"/>
        <v>6.8057360032694122E-2</v>
      </c>
      <c r="E20" s="6">
        <f>Calculations!R20</f>
        <v>3.2335969999999996</v>
      </c>
      <c r="F20" s="7">
        <f t="shared" si="1"/>
        <v>0.10631396342384966</v>
      </c>
      <c r="G20" s="6">
        <f>Calculations!S20</f>
        <v>3.3496280000000027</v>
      </c>
      <c r="H20" s="10">
        <f t="shared" si="2"/>
        <v>9.8098303697539246E-2</v>
      </c>
      <c r="I20" s="6">
        <f>Calculations!T20</f>
        <v>3.9295770000000019</v>
      </c>
      <c r="J20" s="10">
        <f t="shared" si="3"/>
        <v>6.5626531687468057E-2</v>
      </c>
      <c r="K20" s="6" t="str">
        <f>Calculations!U20</f>
        <v/>
      </c>
      <c r="L20" s="10" t="str">
        <f t="shared" si="4"/>
        <v/>
      </c>
      <c r="M20" s="6" t="str">
        <f>Calculations!V20</f>
        <v/>
      </c>
      <c r="N20" s="10" t="str">
        <f t="shared" si="5"/>
        <v/>
      </c>
      <c r="O20" s="6" t="str">
        <f>Calculations!W20</f>
        <v/>
      </c>
      <c r="P20" s="10" t="str">
        <f t="shared" si="6"/>
        <v/>
      </c>
      <c r="Q20" s="6" t="str">
        <f>Calculations!X20</f>
        <v/>
      </c>
      <c r="R20" s="10" t="str">
        <f t="shared" si="7"/>
        <v/>
      </c>
      <c r="S20" s="6" t="str">
        <f>Calculations!Y20</f>
        <v/>
      </c>
      <c r="T20" s="10" t="str">
        <f t="shared" si="8"/>
        <v/>
      </c>
      <c r="U20" s="6" t="str">
        <f>Calculations!Z20</f>
        <v/>
      </c>
      <c r="V20" s="10" t="str">
        <f t="shared" si="9"/>
        <v/>
      </c>
      <c r="W20" s="6" t="str">
        <f>Calculations!AA20</f>
        <v/>
      </c>
      <c r="X20" s="10" t="str">
        <f t="shared" si="10"/>
        <v/>
      </c>
      <c r="Y20" s="6" t="str">
        <f>Calculations!AB20</f>
        <v/>
      </c>
      <c r="Z20" s="10" t="str">
        <f t="shared" si="11"/>
        <v/>
      </c>
    </row>
    <row r="21" spans="1:26" x14ac:dyDescent="0.25">
      <c r="A21" s="2" t="str">
        <f>'Gene Table'!B20</f>
        <v>SFN</v>
      </c>
      <c r="B21" s="3" t="s">
        <v>22</v>
      </c>
      <c r="C21" s="6">
        <f>Calculations!Q21</f>
        <v>18.024353000000001</v>
      </c>
      <c r="D21" s="7">
        <f t="shared" si="0"/>
        <v>3.7508447999493301E-6</v>
      </c>
      <c r="E21" s="6">
        <f>Calculations!R21</f>
        <v>7.5408280000000012</v>
      </c>
      <c r="F21" s="7">
        <f t="shared" si="1"/>
        <v>5.3701272875522447E-3</v>
      </c>
      <c r="G21" s="6">
        <f>Calculations!S21</f>
        <v>6.1827159999999992</v>
      </c>
      <c r="H21" s="10">
        <f t="shared" si="2"/>
        <v>1.3766293651227099E-2</v>
      </c>
      <c r="I21" s="6">
        <f>Calculations!T21</f>
        <v>5.5526379999999982</v>
      </c>
      <c r="J21" s="10">
        <f t="shared" si="3"/>
        <v>2.1305386000248314E-2</v>
      </c>
      <c r="K21" s="6" t="str">
        <f>Calculations!U21</f>
        <v/>
      </c>
      <c r="L21" s="10" t="str">
        <f t="shared" si="4"/>
        <v/>
      </c>
      <c r="M21" s="6" t="str">
        <f>Calculations!V21</f>
        <v/>
      </c>
      <c r="N21" s="10" t="str">
        <f t="shared" si="5"/>
        <v/>
      </c>
      <c r="O21" s="6" t="str">
        <f>Calculations!W21</f>
        <v/>
      </c>
      <c r="P21" s="10" t="str">
        <f t="shared" si="6"/>
        <v/>
      </c>
      <c r="Q21" s="6" t="str">
        <f>Calculations!X21</f>
        <v/>
      </c>
      <c r="R21" s="10" t="str">
        <f t="shared" si="7"/>
        <v/>
      </c>
      <c r="S21" s="6" t="str">
        <f>Calculations!Y21</f>
        <v/>
      </c>
      <c r="T21" s="10" t="str">
        <f t="shared" si="8"/>
        <v/>
      </c>
      <c r="U21" s="6" t="str">
        <f>Calculations!Z21</f>
        <v/>
      </c>
      <c r="V21" s="10" t="str">
        <f t="shared" si="9"/>
        <v/>
      </c>
      <c r="W21" s="6" t="str">
        <f>Calculations!AA21</f>
        <v/>
      </c>
      <c r="X21" s="10" t="str">
        <f t="shared" si="10"/>
        <v/>
      </c>
      <c r="Y21" s="6" t="str">
        <f>Calculations!AB21</f>
        <v/>
      </c>
      <c r="Z21" s="10" t="str">
        <f t="shared" si="11"/>
        <v/>
      </c>
    </row>
    <row r="22" spans="1:26" x14ac:dyDescent="0.25">
      <c r="A22" s="2" t="str">
        <f>'Gene Table'!B21</f>
        <v>SLIT2</v>
      </c>
      <c r="B22" s="3" t="s">
        <v>23</v>
      </c>
      <c r="C22" s="6">
        <f>Calculations!Q22</f>
        <v>4.6885280000000016</v>
      </c>
      <c r="D22" s="7">
        <f t="shared" si="0"/>
        <v>3.8780413590566956E-2</v>
      </c>
      <c r="E22" s="6">
        <f>Calculations!R22</f>
        <v>4.5579590000000003</v>
      </c>
      <c r="F22" s="7">
        <f t="shared" si="1"/>
        <v>4.2453902873937237E-2</v>
      </c>
      <c r="G22" s="6">
        <f>Calculations!S22</f>
        <v>3.7178010000000015</v>
      </c>
      <c r="H22" s="10">
        <f t="shared" si="2"/>
        <v>7.6002938039165857E-2</v>
      </c>
      <c r="I22" s="6">
        <f>Calculations!T22</f>
        <v>4.1313040000000001</v>
      </c>
      <c r="J22" s="10">
        <f t="shared" si="3"/>
        <v>5.7062865257713695E-2</v>
      </c>
      <c r="K22" s="6" t="str">
        <f>Calculations!U22</f>
        <v/>
      </c>
      <c r="L22" s="10" t="str">
        <f t="shared" si="4"/>
        <v/>
      </c>
      <c r="M22" s="6" t="str">
        <f>Calculations!V22</f>
        <v/>
      </c>
      <c r="N22" s="10" t="str">
        <f t="shared" si="5"/>
        <v/>
      </c>
      <c r="O22" s="6" t="str">
        <f>Calculations!W22</f>
        <v/>
      </c>
      <c r="P22" s="10" t="str">
        <f t="shared" si="6"/>
        <v/>
      </c>
      <c r="Q22" s="6" t="str">
        <f>Calculations!X22</f>
        <v/>
      </c>
      <c r="R22" s="10" t="str">
        <f t="shared" si="7"/>
        <v/>
      </c>
      <c r="S22" s="6" t="str">
        <f>Calculations!Y22</f>
        <v/>
      </c>
      <c r="T22" s="10" t="str">
        <f t="shared" si="8"/>
        <v/>
      </c>
      <c r="U22" s="6" t="str">
        <f>Calculations!Z22</f>
        <v/>
      </c>
      <c r="V22" s="10" t="str">
        <f t="shared" si="9"/>
        <v/>
      </c>
      <c r="W22" s="6" t="str">
        <f>Calculations!AA22</f>
        <v/>
      </c>
      <c r="X22" s="10" t="str">
        <f t="shared" si="10"/>
        <v/>
      </c>
      <c r="Y22" s="6" t="str">
        <f>Calculations!AB22</f>
        <v/>
      </c>
      <c r="Z22" s="10" t="str">
        <f t="shared" si="11"/>
        <v/>
      </c>
    </row>
    <row r="23" spans="1:26" x14ac:dyDescent="0.25">
      <c r="A23" s="2" t="str">
        <f>'Gene Table'!B22</f>
        <v>THBS1</v>
      </c>
      <c r="B23" s="3" t="s">
        <v>24</v>
      </c>
      <c r="C23" s="6">
        <f>Calculations!Q23</f>
        <v>8.478783</v>
      </c>
      <c r="D23" s="7">
        <f t="shared" si="0"/>
        <v>2.8030573941705992E-3</v>
      </c>
      <c r="E23" s="6">
        <f>Calculations!R23</f>
        <v>6.6828499999999984</v>
      </c>
      <c r="F23" s="7">
        <f t="shared" si="1"/>
        <v>9.7333355016377982E-3</v>
      </c>
      <c r="G23" s="6">
        <f>Calculations!S23</f>
        <v>6.8558629999999994</v>
      </c>
      <c r="H23" s="10">
        <f t="shared" si="2"/>
        <v>8.6333548319961796E-3</v>
      </c>
      <c r="I23" s="6">
        <f>Calculations!T23</f>
        <v>5.4479750000000031</v>
      </c>
      <c r="J23" s="10">
        <f t="shared" si="3"/>
        <v>2.2908471301199187E-2</v>
      </c>
      <c r="K23" s="6" t="str">
        <f>Calculations!U23</f>
        <v/>
      </c>
      <c r="L23" s="10" t="str">
        <f t="shared" si="4"/>
        <v/>
      </c>
      <c r="M23" s="6" t="str">
        <f>Calculations!V23</f>
        <v/>
      </c>
      <c r="N23" s="10" t="str">
        <f t="shared" si="5"/>
        <v/>
      </c>
      <c r="O23" s="6" t="str">
        <f>Calculations!W23</f>
        <v/>
      </c>
      <c r="P23" s="10" t="str">
        <f t="shared" si="6"/>
        <v/>
      </c>
      <c r="Q23" s="6" t="str">
        <f>Calculations!X23</f>
        <v/>
      </c>
      <c r="R23" s="10" t="str">
        <f t="shared" si="7"/>
        <v/>
      </c>
      <c r="S23" s="6" t="str">
        <f>Calculations!Y23</f>
        <v/>
      </c>
      <c r="T23" s="10" t="str">
        <f t="shared" si="8"/>
        <v/>
      </c>
      <c r="U23" s="6" t="str">
        <f>Calculations!Z23</f>
        <v/>
      </c>
      <c r="V23" s="10" t="str">
        <f t="shared" si="9"/>
        <v/>
      </c>
      <c r="W23" s="6" t="str">
        <f>Calculations!AA23</f>
        <v/>
      </c>
      <c r="X23" s="10" t="str">
        <f t="shared" si="10"/>
        <v/>
      </c>
      <c r="Y23" s="6" t="str">
        <f>Calculations!AB23</f>
        <v/>
      </c>
      <c r="Z23" s="10" t="str">
        <f t="shared" si="11"/>
        <v/>
      </c>
    </row>
    <row r="24" spans="1:26" x14ac:dyDescent="0.25">
      <c r="A24" s="2" t="str">
        <f>'Gene Table'!B23</f>
        <v>TNFRSF10C</v>
      </c>
      <c r="B24" s="3" t="s">
        <v>25</v>
      </c>
      <c r="C24" s="6">
        <f>Calculations!Q24</f>
        <v>17.21951</v>
      </c>
      <c r="D24" s="7">
        <f t="shared" si="0"/>
        <v>6.5525595928017393E-6</v>
      </c>
      <c r="E24" s="6">
        <f>Calculations!R24</f>
        <v>8.0137639999999983</v>
      </c>
      <c r="F24" s="7">
        <f t="shared" si="1"/>
        <v>3.8691597194507408E-3</v>
      </c>
      <c r="G24" s="6">
        <f>Calculations!S24</f>
        <v>5.5687999999999995</v>
      </c>
      <c r="H24" s="10">
        <f t="shared" si="2"/>
        <v>2.1068041256636187E-2</v>
      </c>
      <c r="I24" s="6">
        <f>Calculations!T24</f>
        <v>5.3079270000000029</v>
      </c>
      <c r="J24" s="10">
        <f t="shared" si="3"/>
        <v>2.5243801597887475E-2</v>
      </c>
      <c r="K24" s="6" t="str">
        <f>Calculations!U24</f>
        <v/>
      </c>
      <c r="L24" s="10" t="str">
        <f t="shared" si="4"/>
        <v/>
      </c>
      <c r="M24" s="6" t="str">
        <f>Calculations!V24</f>
        <v/>
      </c>
      <c r="N24" s="10" t="str">
        <f t="shared" si="5"/>
        <v/>
      </c>
      <c r="O24" s="6" t="str">
        <f>Calculations!W24</f>
        <v/>
      </c>
      <c r="P24" s="10" t="str">
        <f t="shared" si="6"/>
        <v/>
      </c>
      <c r="Q24" s="6" t="str">
        <f>Calculations!X24</f>
        <v/>
      </c>
      <c r="R24" s="10" t="str">
        <f t="shared" si="7"/>
        <v/>
      </c>
      <c r="S24" s="6" t="str">
        <f>Calculations!Y24</f>
        <v/>
      </c>
      <c r="T24" s="10" t="str">
        <f t="shared" si="8"/>
        <v/>
      </c>
      <c r="U24" s="6" t="str">
        <f>Calculations!Z24</f>
        <v/>
      </c>
      <c r="V24" s="10" t="str">
        <f t="shared" si="9"/>
        <v/>
      </c>
      <c r="W24" s="6" t="str">
        <f>Calculations!AA24</f>
        <v/>
      </c>
      <c r="X24" s="10" t="str">
        <f t="shared" si="10"/>
        <v/>
      </c>
      <c r="Y24" s="6" t="str">
        <f>Calculations!AB24</f>
        <v/>
      </c>
      <c r="Z24" s="10" t="str">
        <f t="shared" si="11"/>
        <v/>
      </c>
    </row>
    <row r="25" spans="1:26" x14ac:dyDescent="0.25">
      <c r="A25" s="2" t="str">
        <f>'Gene Table'!B24</f>
        <v>TP73</v>
      </c>
      <c r="B25" s="3" t="s">
        <v>26</v>
      </c>
      <c r="C25" s="6">
        <f>Calculations!Q25</f>
        <v>6.9827519999999978</v>
      </c>
      <c r="D25" s="7">
        <f t="shared" si="0"/>
        <v>7.9064621410138997E-3</v>
      </c>
      <c r="E25" s="6">
        <f>Calculations!R25</f>
        <v>6.7338559999999994</v>
      </c>
      <c r="F25" s="7">
        <f t="shared" si="1"/>
        <v>9.3952287280054878E-3</v>
      </c>
      <c r="G25" s="6">
        <f>Calculations!S25</f>
        <v>6.7160949999999993</v>
      </c>
      <c r="H25" s="10">
        <f t="shared" si="2"/>
        <v>9.5116081704658823E-3</v>
      </c>
      <c r="I25" s="6">
        <f>Calculations!T25</f>
        <v>7.0444579999999988</v>
      </c>
      <c r="J25" s="10">
        <f t="shared" si="3"/>
        <v>7.5754221385886927E-3</v>
      </c>
      <c r="K25" s="6" t="str">
        <f>Calculations!U25</f>
        <v/>
      </c>
      <c r="L25" s="10" t="str">
        <f t="shared" si="4"/>
        <v/>
      </c>
      <c r="M25" s="6" t="str">
        <f>Calculations!V25</f>
        <v/>
      </c>
      <c r="N25" s="10" t="str">
        <f t="shared" si="5"/>
        <v/>
      </c>
      <c r="O25" s="6" t="str">
        <f>Calculations!W25</f>
        <v/>
      </c>
      <c r="P25" s="10" t="str">
        <f t="shared" si="6"/>
        <v/>
      </c>
      <c r="Q25" s="6" t="str">
        <f>Calculations!X25</f>
        <v/>
      </c>
      <c r="R25" s="10" t="str">
        <f t="shared" si="7"/>
        <v/>
      </c>
      <c r="S25" s="6" t="str">
        <f>Calculations!Y25</f>
        <v/>
      </c>
      <c r="T25" s="10" t="str">
        <f t="shared" si="8"/>
        <v/>
      </c>
      <c r="U25" s="6" t="str">
        <f>Calculations!Z25</f>
        <v/>
      </c>
      <c r="V25" s="10" t="str">
        <f t="shared" si="9"/>
        <v/>
      </c>
      <c r="W25" s="6" t="str">
        <f>Calculations!AA25</f>
        <v/>
      </c>
      <c r="X25" s="10" t="str">
        <f t="shared" si="10"/>
        <v/>
      </c>
      <c r="Y25" s="6" t="str">
        <f>Calculations!AB25</f>
        <v/>
      </c>
      <c r="Z25" s="10" t="str">
        <f t="shared" si="11"/>
        <v/>
      </c>
    </row>
    <row r="26" spans="1:26" x14ac:dyDescent="0.25">
      <c r="A26" s="2" t="str">
        <f>'Gene Table'!B25</f>
        <v>SEC</v>
      </c>
      <c r="B26" s="3" t="s">
        <v>27</v>
      </c>
      <c r="C26" s="6">
        <f>Calculations!Q26</f>
        <v>17.429459999999999</v>
      </c>
      <c r="D26" s="7">
        <f t="shared" si="0"/>
        <v>5.665128063315591E-6</v>
      </c>
      <c r="E26" s="6">
        <f>Calculations!R26</f>
        <v>6.8481310000000022</v>
      </c>
      <c r="F26" s="7">
        <f t="shared" si="1"/>
        <v>8.6797487658508837E-3</v>
      </c>
      <c r="G26" s="6">
        <f>Calculations!S26</f>
        <v>4.4735900000000015</v>
      </c>
      <c r="H26" s="10">
        <f t="shared" si="2"/>
        <v>4.5010643476387398E-2</v>
      </c>
      <c r="I26" s="6">
        <f>Calculations!T26</f>
        <v>4.4497619999999998</v>
      </c>
      <c r="J26" s="10">
        <f t="shared" si="3"/>
        <v>4.5760226395771882E-2</v>
      </c>
      <c r="K26" s="6" t="str">
        <f>Calculations!U26</f>
        <v/>
      </c>
      <c r="L26" s="10" t="str">
        <f t="shared" si="4"/>
        <v/>
      </c>
      <c r="M26" s="6" t="str">
        <f>Calculations!V26</f>
        <v/>
      </c>
      <c r="N26" s="10" t="str">
        <f t="shared" si="5"/>
        <v/>
      </c>
      <c r="O26" s="6" t="str">
        <f>Calculations!W26</f>
        <v/>
      </c>
      <c r="P26" s="10" t="str">
        <f t="shared" si="6"/>
        <v/>
      </c>
      <c r="Q26" s="6" t="str">
        <f>Calculations!X26</f>
        <v/>
      </c>
      <c r="R26" s="10" t="str">
        <f t="shared" si="7"/>
        <v/>
      </c>
      <c r="S26" s="6" t="str">
        <f>Calculations!Y26</f>
        <v/>
      </c>
      <c r="T26" s="10" t="str">
        <f t="shared" si="8"/>
        <v/>
      </c>
      <c r="U26" s="6" t="str">
        <f>Calculations!Z26</f>
        <v/>
      </c>
      <c r="V26" s="10" t="str">
        <f t="shared" si="9"/>
        <v/>
      </c>
      <c r="W26" s="6" t="str">
        <f>Calculations!AA26</f>
        <v/>
      </c>
      <c r="X26" s="10" t="str">
        <f t="shared" si="10"/>
        <v/>
      </c>
      <c r="Y26" s="6" t="str">
        <f>Calculations!AB26</f>
        <v/>
      </c>
      <c r="Z26" s="10" t="str">
        <f t="shared" si="11"/>
        <v/>
      </c>
    </row>
    <row r="27" spans="1:26" x14ac:dyDescent="0.25">
      <c r="A27" s="2" t="str">
        <f>'Gene Table'!B26</f>
        <v>DEC</v>
      </c>
      <c r="B27" s="3" t="s">
        <v>28</v>
      </c>
      <c r="C27" s="6">
        <f>Calculations!Q27</f>
        <v>8.5843240000000023</v>
      </c>
      <c r="D27" s="7">
        <f t="shared" si="0"/>
        <v>2.6053194607432474E-3</v>
      </c>
      <c r="E27" s="6">
        <f>Calculations!R27</f>
        <v>6.9431359999999991</v>
      </c>
      <c r="F27" s="7">
        <f t="shared" si="1"/>
        <v>8.1265797195420823E-3</v>
      </c>
      <c r="G27" s="6">
        <f>Calculations!S27</f>
        <v>5.770509999999998</v>
      </c>
      <c r="H27" s="10">
        <f t="shared" si="2"/>
        <v>1.8319069053341373E-2</v>
      </c>
      <c r="I27" s="6">
        <f>Calculations!T27</f>
        <v>6.3350260000000027</v>
      </c>
      <c r="J27" s="10">
        <f t="shared" si="3"/>
        <v>1.2387028895636079E-2</v>
      </c>
      <c r="K27" s="6" t="str">
        <f>Calculations!U27</f>
        <v/>
      </c>
      <c r="L27" s="10" t="str">
        <f t="shared" si="4"/>
        <v/>
      </c>
      <c r="M27" s="6" t="str">
        <f>Calculations!V27</f>
        <v/>
      </c>
      <c r="N27" s="10" t="str">
        <f t="shared" si="5"/>
        <v/>
      </c>
      <c r="O27" s="6" t="str">
        <f>Calculations!W27</f>
        <v/>
      </c>
      <c r="P27" s="10" t="str">
        <f t="shared" si="6"/>
        <v/>
      </c>
      <c r="Q27" s="6" t="str">
        <f>Calculations!X27</f>
        <v/>
      </c>
      <c r="R27" s="10" t="str">
        <f t="shared" si="7"/>
        <v/>
      </c>
      <c r="S27" s="6" t="str">
        <f>Calculations!Y27</f>
        <v/>
      </c>
      <c r="T27" s="10" t="str">
        <f t="shared" si="8"/>
        <v/>
      </c>
      <c r="U27" s="6" t="str">
        <f>Calculations!Z27</f>
        <v/>
      </c>
      <c r="V27" s="10" t="str">
        <f t="shared" si="9"/>
        <v/>
      </c>
      <c r="W27" s="6" t="str">
        <f>Calculations!AA27</f>
        <v/>
      </c>
      <c r="X27" s="10" t="str">
        <f t="shared" si="10"/>
        <v/>
      </c>
      <c r="Y27" s="6" t="str">
        <f>Calculations!AB27</f>
        <v/>
      </c>
      <c r="Z27" s="10" t="str">
        <f t="shared" si="11"/>
        <v/>
      </c>
    </row>
  </sheetData>
  <mergeCells count="15">
    <mergeCell ref="A1:A3"/>
    <mergeCell ref="B1:B3"/>
    <mergeCell ref="O2:P2"/>
    <mergeCell ref="Q2:R2"/>
    <mergeCell ref="C2:D2"/>
    <mergeCell ref="M2:N2"/>
    <mergeCell ref="Y2:Z2"/>
    <mergeCell ref="C1:Z1"/>
    <mergeCell ref="W2:X2"/>
    <mergeCell ref="S2:T2"/>
    <mergeCell ref="U2:V2"/>
    <mergeCell ref="E2:F2"/>
    <mergeCell ref="G2:H2"/>
    <mergeCell ref="I2:J2"/>
    <mergeCell ref="K2:L2"/>
  </mergeCells>
  <phoneticPr fontId="5" type="noConversion"/>
  <pageMargins left="0.75" right="0.75" top="1" bottom="1" header="0.5" footer="0.5"/>
  <pageSetup orientation="portrait" r:id="rId1"/>
  <headerFooter alignWithMargins="0"/>
  <ignoredErrors>
    <ignoredError sqref="K4 G4 Y4 W4 S4 I4 M4 O4 Q4 E4 U4 G7 H5:Z27 G5:G6 G8:G27 E5:E2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W28"/>
  <sheetViews>
    <sheetView zoomScale="108" workbookViewId="0">
      <pane xSplit="2" ySplit="3" topLeftCell="C4" activePane="bottomRight" state="frozen"/>
      <selection pane="topRight" activeCell="D1" sqref="D1"/>
      <selection pane="bottomLeft" activeCell="A4" sqref="A4"/>
      <selection pane="bottomRight" sqref="A1:A3"/>
    </sheetView>
  </sheetViews>
  <sheetFormatPr defaultRowHeight="13.2" x14ac:dyDescent="0.25"/>
  <cols>
    <col min="1" max="1" width="12.77734375" customWidth="1"/>
    <col min="2" max="2" width="6.77734375" style="5" customWidth="1"/>
    <col min="42" max="42" width="9.21875" hidden="1" customWidth="1"/>
  </cols>
  <sheetData>
    <row r="1" spans="1:101" x14ac:dyDescent="0.25">
      <c r="A1" s="81" t="s">
        <v>0</v>
      </c>
      <c r="B1" s="92" t="s">
        <v>2</v>
      </c>
      <c r="C1" s="96" t="s">
        <v>3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12"/>
      <c r="AN1" s="12"/>
      <c r="AO1" s="12"/>
      <c r="AP1" s="12"/>
      <c r="AQ1" s="12"/>
      <c r="AR1" s="12"/>
      <c r="AS1" s="12"/>
      <c r="AT1" s="12"/>
      <c r="AU1" s="12"/>
    </row>
    <row r="2" spans="1:101" x14ac:dyDescent="0.25">
      <c r="A2" s="88"/>
      <c r="B2" s="93"/>
      <c r="C2" s="97">
        <v>1</v>
      </c>
      <c r="D2" s="97"/>
      <c r="E2" s="97">
        <v>2</v>
      </c>
      <c r="F2" s="97"/>
      <c r="G2" s="97">
        <v>3</v>
      </c>
      <c r="H2" s="97"/>
      <c r="I2" s="97">
        <v>4</v>
      </c>
      <c r="J2" s="97"/>
      <c r="K2" s="97">
        <v>5</v>
      </c>
      <c r="L2" s="97"/>
      <c r="M2" s="97">
        <v>6</v>
      </c>
      <c r="N2" s="97"/>
      <c r="O2" s="97">
        <v>7</v>
      </c>
      <c r="P2" s="97"/>
      <c r="Q2" s="97">
        <v>8</v>
      </c>
      <c r="R2" s="97"/>
      <c r="S2" s="97">
        <v>9</v>
      </c>
      <c r="T2" s="97"/>
      <c r="U2" s="97">
        <v>10</v>
      </c>
      <c r="V2" s="97"/>
      <c r="W2" s="97">
        <v>11</v>
      </c>
      <c r="X2" s="97"/>
      <c r="Y2" s="97">
        <v>12</v>
      </c>
      <c r="Z2" s="97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12"/>
      <c r="AN2" s="12"/>
      <c r="AO2" s="12"/>
      <c r="AP2" s="12"/>
      <c r="AQ2" s="12"/>
      <c r="AR2" s="12"/>
      <c r="AS2" s="12"/>
      <c r="AT2" s="12"/>
      <c r="AU2" s="12"/>
    </row>
    <row r="3" spans="1:101" x14ac:dyDescent="0.25">
      <c r="A3" s="82"/>
      <c r="B3" s="89"/>
      <c r="C3" s="31" t="s">
        <v>115</v>
      </c>
      <c r="D3" s="31" t="s">
        <v>177</v>
      </c>
      <c r="E3" s="31" t="s">
        <v>115</v>
      </c>
      <c r="F3" s="31" t="s">
        <v>177</v>
      </c>
      <c r="G3" s="31" t="s">
        <v>115</v>
      </c>
      <c r="H3" s="31" t="s">
        <v>177</v>
      </c>
      <c r="I3" s="31" t="s">
        <v>115</v>
      </c>
      <c r="J3" s="31" t="s">
        <v>177</v>
      </c>
      <c r="K3" s="31" t="s">
        <v>115</v>
      </c>
      <c r="L3" s="31" t="s">
        <v>177</v>
      </c>
      <c r="M3" s="31" t="s">
        <v>115</v>
      </c>
      <c r="N3" s="31" t="s">
        <v>177</v>
      </c>
      <c r="O3" s="31" t="s">
        <v>115</v>
      </c>
      <c r="P3" s="31" t="s">
        <v>177</v>
      </c>
      <c r="Q3" s="31" t="s">
        <v>115</v>
      </c>
      <c r="R3" s="31" t="s">
        <v>177</v>
      </c>
      <c r="S3" s="31" t="s">
        <v>115</v>
      </c>
      <c r="T3" s="31" t="s">
        <v>177</v>
      </c>
      <c r="U3" s="31" t="s">
        <v>115</v>
      </c>
      <c r="V3" s="31" t="s">
        <v>177</v>
      </c>
      <c r="W3" s="31" t="s">
        <v>115</v>
      </c>
      <c r="X3" s="31" t="s">
        <v>177</v>
      </c>
      <c r="Y3" s="31" t="s">
        <v>115</v>
      </c>
      <c r="Z3" s="31" t="s">
        <v>177</v>
      </c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</row>
    <row r="4" spans="1:101" ht="12.75" customHeight="1" x14ac:dyDescent="0.25">
      <c r="A4" s="2" t="str">
        <f>'Gene Table'!B3</f>
        <v>ADAM23</v>
      </c>
      <c r="B4" s="3" t="s">
        <v>5</v>
      </c>
      <c r="C4" s="9">
        <f>IF(AND(Calculations!Q4&gt;=3,OR(Calculations!D4&lt;27, Calculations!D4="")), Calculations!CD4, "Failure")</f>
        <v>0.99999582905991946</v>
      </c>
      <c r="D4" s="9">
        <f>IF(AND(Calculations!Q4&gt;=3, OR(Calculations!D4&lt;27, Calculations!D4="")), Calculations!DD4, "Failure")</f>
        <v>4.1709400805389762E-6</v>
      </c>
      <c r="E4" s="9">
        <f>IF(AND(Calculations!R4&gt;=3, OR(Calculations!E4&lt;27, Calculations!E4="")), Calculations!CE4, "Failure")</f>
        <v>0.84618695970231839</v>
      </c>
      <c r="F4" s="9">
        <f>IF(AND(Calculations!R4&gt;=3, OR(Calculations!E4&lt;27, Calculations!E4="")), Calculations!DE4, "Failure")</f>
        <v>0.15381304029768161</v>
      </c>
      <c r="G4" s="9">
        <f>IF(AND(Calculations!S4&gt;=3, OR(Calculations!F4&lt;27, Calculations!F4="")), Calculations!CF4, "Failure")</f>
        <v>0.18999353313976733</v>
      </c>
      <c r="H4" s="9">
        <f>IF(AND(Calculations!S4&gt;=3, OR(Calculations!F4&lt;27, Calculations!F4="")), Calculations!DF4, "Failure")</f>
        <v>0.8100064668602327</v>
      </c>
      <c r="I4" s="9">
        <f>IF(AND(Calculations!T4&gt;=3, OR(Calculations!G4&lt;27, Calculations!G4="")), Calculations!CG4, "Failure")</f>
        <v>2.247136722293392E-2</v>
      </c>
      <c r="J4" s="9">
        <f>IF(AND(Calculations!T4&gt;=3, OR(Calculations!G4&lt;27, Calculations!G4="")), Calculations!DG4, "Failure")</f>
        <v>0.97752863277706603</v>
      </c>
      <c r="K4" s="9" t="str">
        <f>IF(AND(Calculations!U4&gt;=3, OR(Calculations!H4&lt;27, Calculations!H4="")), Calculations!CH4, "Failure")</f>
        <v/>
      </c>
      <c r="L4" s="9" t="str">
        <f>IF(AND(Calculations!U4&gt;=3, OR(Calculations!H4&lt;27, Calculations!H4="")), Calculations!DH4, "Failure")</f>
        <v/>
      </c>
      <c r="M4" s="9" t="str">
        <f>IF(AND(Calculations!V4&gt;=3, OR(Calculations!I4&lt;27, Calculations!I4="")), Calculations!CI4, "Failure")</f>
        <v/>
      </c>
      <c r="N4" s="9" t="str">
        <f>IF(AND(Calculations!V4&gt;=3, OR(Calculations!I4&lt;27, Calculations!I4="")), Calculations!DI4, "Failure")</f>
        <v/>
      </c>
      <c r="O4" s="9" t="str">
        <f>IF(AND(Calculations!W4&gt;=3, OR(Calculations!J4&lt;27, Calculations!J4="")), Calculations!CJ4, "Failure")</f>
        <v/>
      </c>
      <c r="P4" s="9" t="str">
        <f>IF(AND(Calculations!W4&gt;=3, OR(Calculations!J4&lt;27, Calculations!J4="")), Calculations!DJ4, "Failure")</f>
        <v/>
      </c>
      <c r="Q4" s="9" t="str">
        <f>IF(AND(Calculations!X4&gt;=3, OR(Calculations!K4&lt;27, Calculations!K4="")), Calculations!CK4, "Failure")</f>
        <v/>
      </c>
      <c r="R4" s="9" t="str">
        <f>IF(AND(Calculations!X4&gt;=3, OR(Calculations!K4&lt;27, Calculations!K4="")), Calculations!DK4, "Failure")</f>
        <v/>
      </c>
      <c r="S4" s="9" t="str">
        <f>IF(AND(Calculations!Y4&gt;=3, OR(Calculations!L4&lt;27, Calculations!L4="")), Calculations!CL4, "Failure")</f>
        <v/>
      </c>
      <c r="T4" s="9" t="str">
        <f>IF(AND(Calculations!Y4&gt;=3, OR(Calculations!L4&lt;27, Calculations!L4="")), Calculations!DL4, "Failure")</f>
        <v/>
      </c>
      <c r="U4" s="9" t="str">
        <f>IF(AND(Calculations!Z4&gt;=3, OR(Calculations!K4&lt;27, Calculations!K4="")), Calculations!CM4, "Failure")</f>
        <v/>
      </c>
      <c r="V4" s="9" t="str">
        <f>IF(AND(Calculations!Z4&gt;=3, OR(Calculations!K4&lt;27, Calculations!K4="")), Calculations!DM4, "Failure")</f>
        <v/>
      </c>
      <c r="W4" s="9" t="str">
        <f>IF(AND(Calculations!AA4&gt;=3, OR(Calculations!L4&lt;27, Calculations!L4="")), Calculations!CN4, "Failure")</f>
        <v/>
      </c>
      <c r="X4" s="9" t="str">
        <f>IF(AND(Calculations!AA4&gt;=3, OR(Calculations!L4&lt;27, Calculations!L4="")), Calculations!DN4, "Failure")</f>
        <v/>
      </c>
      <c r="Y4" s="9" t="str">
        <f>IF(AND(Calculations!AB4&gt;=3, OR(Calculations!M4&lt;27, Calculations!M4="")), Calculations!CO4, "Failure")</f>
        <v/>
      </c>
      <c r="Z4" s="9" t="str">
        <f>IF(AND(Calculations!AB4&gt;=3, OR(Calculations!M4&lt;27, Calculations!M4="")), Calculations!DO4, "Failure")</f>
        <v/>
      </c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</row>
    <row r="5" spans="1:101" x14ac:dyDescent="0.25">
      <c r="A5" s="2" t="str">
        <f>'Gene Table'!B4</f>
        <v>BRCA1</v>
      </c>
      <c r="B5" s="3" t="s">
        <v>6</v>
      </c>
      <c r="C5" s="9">
        <f>IF(AND(Calculations!Q5&gt;=3,OR(Calculations!D5&lt;27, Calculations!D5="")), Calculations!CD5, "Failure")</f>
        <v>0.99908959214986359</v>
      </c>
      <c r="D5" s="9">
        <f>IF(AND(Calculations!Q5&gt;=3, OR(Calculations!D5&lt;27, Calculations!D5="")), Calculations!DD5, "Failure")</f>
        <v>9.1040785013640768E-4</v>
      </c>
      <c r="E5" s="9">
        <f>IF(AND(Calculations!R5&gt;=3, OR(Calculations!E5&lt;27, Calculations!E5="")), Calculations!CE5, "Failure")</f>
        <v>0.82123467733433264</v>
      </c>
      <c r="F5" s="9">
        <f>IF(AND(Calculations!R5&gt;=3, OR(Calculations!E5&lt;27, Calculations!E5="")), Calculations!DE5, "Failure")</f>
        <v>0.17876532266566736</v>
      </c>
      <c r="G5" s="9">
        <f>IF(AND(Calculations!S5&gt;=3, OR(Calculations!F5&lt;27, Calculations!F5="")), Calculations!CF5, "Failure")</f>
        <v>0.25097788766502094</v>
      </c>
      <c r="H5" s="9">
        <f>IF(AND(Calculations!S5&gt;=3, OR(Calculations!F5&lt;27, Calculations!F5="")), Calculations!DF5, "Failure")</f>
        <v>0.74902211233497906</v>
      </c>
      <c r="I5" s="9">
        <f>IF(AND(Calculations!T5&gt;=3, OR(Calculations!G5&lt;27, Calculations!G5="")), Calculations!CG5, "Failure")</f>
        <v>5.2170908112626646E-2</v>
      </c>
      <c r="J5" s="9">
        <f>IF(AND(Calculations!T5&gt;=3, OR(Calculations!G5&lt;27, Calculations!G5="")), Calculations!DG5, "Failure")</f>
        <v>0.9478290918873733</v>
      </c>
      <c r="K5" s="9" t="str">
        <f>IF(AND(Calculations!U5&gt;=3, OR(Calculations!H5&lt;27, Calculations!H5="")), Calculations!CH5, "Failure")</f>
        <v/>
      </c>
      <c r="L5" s="9" t="str">
        <f>IF(AND(Calculations!U5&gt;=3, OR(Calculations!H5&lt;27, Calculations!H5="")), Calculations!DH5, "Failure")</f>
        <v/>
      </c>
      <c r="M5" s="9" t="str">
        <f>IF(AND(Calculations!V5&gt;=3, OR(Calculations!I5&lt;27, Calculations!I5="")), Calculations!CI5, "Failure")</f>
        <v/>
      </c>
      <c r="N5" s="9" t="str">
        <f>IF(AND(Calculations!V5&gt;=3, OR(Calculations!I5&lt;27, Calculations!I5="")), Calculations!DI5, "Failure")</f>
        <v/>
      </c>
      <c r="O5" s="9" t="str">
        <f>IF(AND(Calculations!W5&gt;=3, OR(Calculations!J5&lt;27, Calculations!J5="")), Calculations!CJ5, "Failure")</f>
        <v/>
      </c>
      <c r="P5" s="9" t="str">
        <f>IF(AND(Calculations!W5&gt;=3, OR(Calculations!J5&lt;27, Calculations!J5="")), Calculations!DJ5, "Failure")</f>
        <v/>
      </c>
      <c r="Q5" s="9" t="str">
        <f>IF(AND(Calculations!X5&gt;=3, OR(Calculations!K5&lt;27, Calculations!K5="")), Calculations!CK5, "Failure")</f>
        <v/>
      </c>
      <c r="R5" s="9" t="str">
        <f>IF(AND(Calculations!X5&gt;=3, OR(Calculations!K5&lt;27, Calculations!K5="")), Calculations!DK5, "Failure")</f>
        <v/>
      </c>
      <c r="S5" s="9" t="str">
        <f>IF(AND(Calculations!Y5&gt;=3, OR(Calculations!L5&lt;27, Calculations!L5="")), Calculations!CL5, "Failure")</f>
        <v/>
      </c>
      <c r="T5" s="9" t="str">
        <f>IF(AND(Calculations!Y5&gt;=3, OR(Calculations!L5&lt;27, Calculations!L5="")), Calculations!DL5, "Failure")</f>
        <v/>
      </c>
      <c r="U5" s="9" t="str">
        <f>IF(AND(Calculations!Z5&gt;=3, OR(Calculations!K5&lt;27, Calculations!K5="")), Calculations!CM5, "Failure")</f>
        <v/>
      </c>
      <c r="V5" s="9" t="str">
        <f>IF(AND(Calculations!Z5&gt;=3, OR(Calculations!K5&lt;27, Calculations!K5="")), Calculations!DM5, "Failure")</f>
        <v/>
      </c>
      <c r="W5" s="9" t="str">
        <f>IF(AND(Calculations!AA5&gt;=3, OR(Calculations!L5&lt;27, Calculations!L5="")), Calculations!CN5, "Failure")</f>
        <v/>
      </c>
      <c r="X5" s="9" t="str">
        <f>IF(AND(Calculations!AA5&gt;=3, OR(Calculations!L5&lt;27, Calculations!L5="")), Calculations!DN5, "Failure")</f>
        <v/>
      </c>
      <c r="Y5" s="9" t="str">
        <f>IF(AND(Calculations!AB5&gt;=3, OR(Calculations!M5&lt;27, Calculations!M5="")), Calculations!CO5, "Failure")</f>
        <v/>
      </c>
      <c r="Z5" s="9" t="str">
        <f>IF(AND(Calculations!AB5&gt;=3, OR(Calculations!M5&lt;27, Calculations!M5="")), Calculations!DO5, "Failure")</f>
        <v/>
      </c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</row>
    <row r="6" spans="1:101" x14ac:dyDescent="0.25">
      <c r="A6" s="2" t="str">
        <f>'Gene Table'!B5</f>
        <v>CCNA1</v>
      </c>
      <c r="B6" s="3" t="s">
        <v>7</v>
      </c>
      <c r="C6" s="9">
        <f>IF(AND(Calculations!Q6&gt;=3,OR(Calculations!D6&lt;27, Calculations!D6="")), Calculations!CD6, "Failure")</f>
        <v>0.4795821243886394</v>
      </c>
      <c r="D6" s="9">
        <f>IF(AND(Calculations!Q6&gt;=3, OR(Calculations!D6&lt;27, Calculations!D6="")), Calculations!DD6, "Failure")</f>
        <v>0.52041787561136066</v>
      </c>
      <c r="E6" s="9">
        <f>IF(AND(Calculations!R6&gt;=3, OR(Calculations!E6&lt;27, Calculations!E6="")), Calculations!CE6, "Failure")</f>
        <v>0.38803729103677814</v>
      </c>
      <c r="F6" s="9">
        <f>IF(AND(Calculations!R6&gt;=3, OR(Calculations!E6&lt;27, Calculations!E6="")), Calculations!DE6, "Failure")</f>
        <v>0.6119627089632218</v>
      </c>
      <c r="G6" s="9">
        <f>IF(AND(Calculations!S6&gt;=3, OR(Calculations!F6&lt;27, Calculations!F6="")), Calculations!CF6, "Failure")</f>
        <v>0.16910289424206762</v>
      </c>
      <c r="H6" s="9">
        <f>IF(AND(Calculations!S6&gt;=3, OR(Calculations!F6&lt;27, Calculations!F6="")), Calculations!DF6, "Failure")</f>
        <v>0.83089710575793241</v>
      </c>
      <c r="I6" s="9">
        <f>IF(AND(Calculations!T6&gt;=3, OR(Calculations!G6&lt;27, Calculations!G6="")), Calculations!CG6, "Failure")</f>
        <v>2.7782668053334774E-2</v>
      </c>
      <c r="J6" s="9">
        <f>IF(AND(Calculations!T6&gt;=3, OR(Calculations!G6&lt;27, Calculations!G6="")), Calculations!DG6, "Failure")</f>
        <v>0.97221733194666526</v>
      </c>
      <c r="K6" s="9" t="str">
        <f>IF(AND(Calculations!U6&gt;=3, OR(Calculations!H6&lt;27, Calculations!H6="")), Calculations!CH6, "Failure")</f>
        <v/>
      </c>
      <c r="L6" s="9" t="str">
        <f>IF(AND(Calculations!U6&gt;=3, OR(Calculations!H6&lt;27, Calculations!H6="")), Calculations!DH6, "Failure")</f>
        <v/>
      </c>
      <c r="M6" s="9" t="str">
        <f>IF(AND(Calculations!V6&gt;=3, OR(Calculations!I6&lt;27, Calculations!I6="")), Calculations!CI6, "Failure")</f>
        <v/>
      </c>
      <c r="N6" s="9" t="str">
        <f>IF(AND(Calculations!V6&gt;=3, OR(Calculations!I6&lt;27, Calculations!I6="")), Calculations!DI6, "Failure")</f>
        <v/>
      </c>
      <c r="O6" s="9" t="str">
        <f>IF(AND(Calculations!W6&gt;=3, OR(Calculations!J6&lt;27, Calculations!J6="")), Calculations!CJ6, "Failure")</f>
        <v/>
      </c>
      <c r="P6" s="9" t="str">
        <f>IF(AND(Calculations!W6&gt;=3, OR(Calculations!J6&lt;27, Calculations!J6="")), Calculations!DJ6, "Failure")</f>
        <v/>
      </c>
      <c r="Q6" s="9" t="str">
        <f>IF(AND(Calculations!X6&gt;=3, OR(Calculations!K6&lt;27, Calculations!K6="")), Calculations!CK6, "Failure")</f>
        <v/>
      </c>
      <c r="R6" s="9" t="str">
        <f>IF(AND(Calculations!X6&gt;=3, OR(Calculations!K6&lt;27, Calculations!K6="")), Calculations!DK6, "Failure")</f>
        <v/>
      </c>
      <c r="S6" s="9" t="str">
        <f>IF(AND(Calculations!Y6&gt;=3, OR(Calculations!L6&lt;27, Calculations!L6="")), Calculations!CL6, "Failure")</f>
        <v/>
      </c>
      <c r="T6" s="9" t="str">
        <f>IF(AND(Calculations!Y6&gt;=3, OR(Calculations!L6&lt;27, Calculations!L6="")), Calculations!DL6, "Failure")</f>
        <v/>
      </c>
      <c r="U6" s="9" t="str">
        <f>IF(AND(Calculations!Z6&gt;=3, OR(Calculations!K6&lt;27, Calculations!K6="")), Calculations!CM6, "Failure")</f>
        <v/>
      </c>
      <c r="V6" s="9" t="str">
        <f>IF(AND(Calculations!Z6&gt;=3, OR(Calculations!K6&lt;27, Calculations!K6="")), Calculations!DM6, "Failure")</f>
        <v/>
      </c>
      <c r="W6" s="9" t="str">
        <f>IF(AND(Calculations!AA6&gt;=3, OR(Calculations!L6&lt;27, Calculations!L6="")), Calculations!CN6, "Failure")</f>
        <v/>
      </c>
      <c r="X6" s="9" t="str">
        <f>IF(AND(Calculations!AA6&gt;=3, OR(Calculations!L6&lt;27, Calculations!L6="")), Calculations!DN6, "Failure")</f>
        <v/>
      </c>
      <c r="Y6" s="9" t="str">
        <f>IF(AND(Calculations!AB6&gt;=3, OR(Calculations!M6&lt;27, Calculations!M6="")), Calculations!CO6, "Failure")</f>
        <v/>
      </c>
      <c r="Z6" s="9" t="str">
        <f>IF(AND(Calculations!AB6&gt;=3, OR(Calculations!M6&lt;27, Calculations!M6="")), Calculations!DO6, "Failure")</f>
        <v/>
      </c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101" x14ac:dyDescent="0.25">
      <c r="A7" s="2" t="str">
        <f>'Gene Table'!B6</f>
        <v>CCND2</v>
      </c>
      <c r="B7" s="3" t="s">
        <v>8</v>
      </c>
      <c r="C7" s="9">
        <f>IF(AND(Calculations!Q7&gt;=3,OR(Calculations!D7&lt;27, Calculations!D7="")), Calculations!CD7, "Failure")</f>
        <v>0.99999417196323903</v>
      </c>
      <c r="D7" s="9">
        <f>IF(AND(Calculations!Q7&gt;=3, OR(Calculations!D7&lt;27, Calculations!D7="")), Calculations!DD7, "Failure")</f>
        <v>5.8280367609686579E-6</v>
      </c>
      <c r="E7" s="9">
        <f>IF(AND(Calculations!R7&gt;=3, OR(Calculations!E7&lt;27, Calculations!E7="")), Calculations!CE7, "Failure")</f>
        <v>0.83421866955755142</v>
      </c>
      <c r="F7" s="9">
        <f>IF(AND(Calculations!R7&gt;=3, OR(Calculations!E7&lt;27, Calculations!E7="")), Calculations!DE7, "Failure")</f>
        <v>0.16578133044244858</v>
      </c>
      <c r="G7" s="9">
        <f>IF(AND(Calculations!S7&gt;=3, OR(Calculations!F7&lt;27, Calculations!F7="")), Calculations!CF7, "Failure")</f>
        <v>0.24233677620458441</v>
      </c>
      <c r="H7" s="9">
        <f>IF(AND(Calculations!S7&gt;=3, OR(Calculations!F7&lt;27, Calculations!F7="")), Calculations!DF7, "Failure")</f>
        <v>0.75766322379541562</v>
      </c>
      <c r="I7" s="9">
        <f>IF(AND(Calculations!T7&gt;=3, OR(Calculations!G7&lt;27, Calculations!G7="")), Calculations!CG7, "Failure")</f>
        <v>1.1384449084194868E-2</v>
      </c>
      <c r="J7" s="9">
        <f>IF(AND(Calculations!T7&gt;=3, OR(Calculations!G7&lt;27, Calculations!G7="")), Calculations!DG7, "Failure")</f>
        <v>0.98861555091580511</v>
      </c>
      <c r="K7" s="9" t="str">
        <f>IF(AND(Calculations!U7&gt;=3, OR(Calculations!H7&lt;27, Calculations!H7="")), Calculations!CH7, "Failure")</f>
        <v/>
      </c>
      <c r="L7" s="9"/>
      <c r="M7" s="9" t="str">
        <f>IF(AND(Calculations!V7&gt;=3, OR(Calculations!I7&lt;27, Calculations!I7="")), Calculations!CI7, "Failure")</f>
        <v/>
      </c>
      <c r="N7" s="9" t="str">
        <f>IF(AND(Calculations!V7&gt;=3, OR(Calculations!I7&lt;27, Calculations!I7="")), Calculations!DI7, "Failure")</f>
        <v/>
      </c>
      <c r="O7" s="9" t="str">
        <f>IF(AND(Calculations!W7&gt;=3, OR(Calculations!J7&lt;27, Calculations!J7="")), Calculations!CJ7, "Failure")</f>
        <v/>
      </c>
      <c r="P7" s="9" t="str">
        <f>IF(AND(Calculations!W7&gt;=3, OR(Calculations!J7&lt;27, Calculations!J7="")), Calculations!DJ7, "Failure")</f>
        <v/>
      </c>
      <c r="Q7" s="9" t="str">
        <f>IF(AND(Calculations!X7&gt;=3, OR(Calculations!K7&lt;27, Calculations!K7="")), Calculations!CK7, "Failure")</f>
        <v/>
      </c>
      <c r="R7" s="9" t="str">
        <f>IF(AND(Calculations!X7&gt;=3, OR(Calculations!K7&lt;27, Calculations!K7="")), Calculations!DK7, "Failure")</f>
        <v/>
      </c>
      <c r="S7" s="9" t="str">
        <f>IF(AND(Calculations!Y7&gt;=3, OR(Calculations!L7&lt;27, Calculations!L7="")), Calculations!CL7, "Failure")</f>
        <v/>
      </c>
      <c r="T7" s="9" t="str">
        <f>IF(AND(Calculations!Y7&gt;=3, OR(Calculations!L7&lt;27, Calculations!L7="")), Calculations!DL7, "Failure")</f>
        <v/>
      </c>
      <c r="U7" s="9" t="str">
        <f>IF(AND(Calculations!Z7&gt;=3, OR(Calculations!K7&lt;27, Calculations!K7="")), Calculations!CM7, "Failure")</f>
        <v/>
      </c>
      <c r="V7" s="9" t="str">
        <f>IF(AND(Calculations!Z7&gt;=3, OR(Calculations!K7&lt;27, Calculations!K7="")), Calculations!DM7, "Failure")</f>
        <v/>
      </c>
      <c r="W7" s="9" t="str">
        <f>IF(AND(Calculations!AA7&gt;=3, OR(Calculations!L7&lt;27, Calculations!L7="")), Calculations!CN7, "Failure")</f>
        <v/>
      </c>
      <c r="X7" s="9" t="str">
        <f>IF(AND(Calculations!AA7&gt;=3, OR(Calculations!L7&lt;27, Calculations!L7="")), Calculations!DN7, "Failure")</f>
        <v/>
      </c>
      <c r="Y7" s="9" t="str">
        <f>IF(AND(Calculations!AB7&gt;=3, OR(Calculations!M7&lt;27, Calculations!M7="")), Calculations!CO7, "Failure")</f>
        <v/>
      </c>
      <c r="Z7" s="9" t="str">
        <f>IF(AND(Calculations!AB7&gt;=3, OR(Calculations!M7&lt;27, Calculations!M7="")), Calculations!DO7, "Failure")</f>
        <v/>
      </c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101" x14ac:dyDescent="0.25">
      <c r="A8" s="2" t="str">
        <f>'Gene Table'!B7</f>
        <v>CDH1</v>
      </c>
      <c r="B8" s="3" t="s">
        <v>9</v>
      </c>
      <c r="C8" s="9">
        <f>IF(AND(Calculations!Q8&gt;=3,OR(Calculations!D8&lt;27, Calculations!D8="")), Calculations!CD8, "Failure")</f>
        <v>0.99972018819998199</v>
      </c>
      <c r="D8" s="9">
        <f>IF(AND(Calculations!Q8&gt;=3, OR(Calculations!D8&lt;27, Calculations!D8="")), Calculations!DD8, "Failure")</f>
        <v>2.7981180001801498E-4</v>
      </c>
      <c r="E8" s="9">
        <f>IF(AND(Calculations!R8&gt;=3, OR(Calculations!E8&lt;27, Calculations!E8="")), Calculations!CE8, "Failure")</f>
        <v>0.79665592514056094</v>
      </c>
      <c r="F8" s="9">
        <f>IF(AND(Calculations!R8&gt;=3, OR(Calculations!E8&lt;27, Calculations!E8="")), Calculations!DE8, "Failure")</f>
        <v>0.20334407485943906</v>
      </c>
      <c r="G8" s="9">
        <f>IF(AND(Calculations!S8&gt;=3, OR(Calculations!F8&lt;27, Calculations!F8="")), Calculations!CF8, "Failure")</f>
        <v>0.27121852215711467</v>
      </c>
      <c r="H8" s="9">
        <f>IF(AND(Calculations!S8&gt;=3, OR(Calculations!F8&lt;27, Calculations!F8="")), Calculations!DF8, "Failure")</f>
        <v>0.72878147784288538</v>
      </c>
      <c r="I8" s="9">
        <f>IF(AND(Calculations!T8&gt;=3, OR(Calculations!G8&lt;27, Calculations!G8="")), Calculations!CG8, "Failure")</f>
        <v>2.2478749518833212E-2</v>
      </c>
      <c r="J8" s="9">
        <f>IF(AND(Calculations!T8&gt;=3, OR(Calculations!G8&lt;27, Calculations!G8="")), Calculations!DG8, "Failure")</f>
        <v>0.97752125048116678</v>
      </c>
      <c r="K8" s="9" t="str">
        <f>IF(AND(Calculations!U8&gt;=3, OR(Calculations!H8&lt;27, Calculations!H8="")), Calculations!CH8, "Failure")</f>
        <v/>
      </c>
      <c r="L8" s="9" t="str">
        <f>IF(AND(Calculations!U8&gt;=3, OR(Calculations!H8&lt;27, Calculations!H8="")), Calculations!DH8, "Failure")</f>
        <v/>
      </c>
      <c r="M8" s="9" t="str">
        <f>IF(AND(Calculations!V8&gt;=3, OR(Calculations!I8&lt;27, Calculations!I8="")), Calculations!CI8, "Failure")</f>
        <v/>
      </c>
      <c r="N8" s="9" t="str">
        <f>IF(AND(Calculations!V8&gt;=3, OR(Calculations!I8&lt;27, Calculations!I8="")), Calculations!DI8, "Failure")</f>
        <v/>
      </c>
      <c r="O8" s="9" t="str">
        <f>IF(AND(Calculations!W8&gt;=3, OR(Calculations!J8&lt;27, Calculations!J8="")), Calculations!CJ8, "Failure")</f>
        <v/>
      </c>
      <c r="P8" s="9" t="str">
        <f>IF(AND(Calculations!W8&gt;=3, OR(Calculations!J8&lt;27, Calculations!J8="")), Calculations!DJ8, "Failure")</f>
        <v/>
      </c>
      <c r="Q8" s="9" t="str">
        <f>IF(AND(Calculations!X8&gt;=3, OR(Calculations!K8&lt;27, Calculations!K8="")), Calculations!CK8, "Failure")</f>
        <v/>
      </c>
      <c r="R8" s="9" t="str">
        <f>IF(AND(Calculations!X8&gt;=3, OR(Calculations!K8&lt;27, Calculations!K8="")), Calculations!DK8, "Failure")</f>
        <v/>
      </c>
      <c r="S8" s="9" t="str">
        <f>IF(AND(Calculations!Y8&gt;=3, OR(Calculations!L8&lt;27, Calculations!L8="")), Calculations!CL8, "Failure")</f>
        <v/>
      </c>
      <c r="T8" s="9" t="str">
        <f>IF(AND(Calculations!Y8&gt;=3, OR(Calculations!L8&lt;27, Calculations!L8="")), Calculations!DL8, "Failure")</f>
        <v/>
      </c>
      <c r="U8" s="9" t="str">
        <f>IF(AND(Calculations!Z8&gt;=3, OR(Calculations!K8&lt;27, Calculations!K8="")), Calculations!CM8, "Failure")</f>
        <v/>
      </c>
      <c r="V8" s="9" t="str">
        <f>IF(AND(Calculations!Z8&gt;=3, OR(Calculations!K8&lt;27, Calculations!K8="")), Calculations!DM8, "Failure")</f>
        <v/>
      </c>
      <c r="W8" s="9" t="str">
        <f>IF(AND(Calculations!AA8&gt;=3, OR(Calculations!L8&lt;27, Calculations!L8="")), Calculations!CN8, "Failure")</f>
        <v/>
      </c>
      <c r="X8" s="9" t="str">
        <f>IF(AND(Calculations!AA8&gt;=3, OR(Calculations!L8&lt;27, Calculations!L8="")), Calculations!DN8, "Failure")</f>
        <v/>
      </c>
      <c r="Y8" s="9" t="str">
        <f>IF(AND(Calculations!AB8&gt;=3, OR(Calculations!M8&lt;27, Calculations!M8="")), Calculations!CO8, "Failure")</f>
        <v/>
      </c>
      <c r="Z8" s="9" t="str">
        <f>IF(AND(Calculations!AB8&gt;=3, OR(Calculations!M8&lt;27, Calculations!M8="")), Calculations!DO8, "Failure")</f>
        <v/>
      </c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1:101" x14ac:dyDescent="0.25">
      <c r="A9" s="2" t="str">
        <f>'Gene Table'!B8</f>
        <v>CDH13</v>
      </c>
      <c r="B9" s="3" t="s">
        <v>10</v>
      </c>
      <c r="C9" s="9">
        <f>IF(AND(Calculations!Q9&gt;=3,OR(Calculations!D9&lt;27, Calculations!D9="")), Calculations!CD9, "Failure")</f>
        <v>0.99999460135350349</v>
      </c>
      <c r="D9" s="9">
        <f>IF(AND(Calculations!Q9&gt;=3, OR(Calculations!D9&lt;27, Calculations!D9="")), Calculations!DD9, "Failure")</f>
        <v>5.3986464965127823E-6</v>
      </c>
      <c r="E9" s="9">
        <f>IF(AND(Calculations!R9&gt;=3, OR(Calculations!E9&lt;27, Calculations!E9="")), Calculations!CE9, "Failure")</f>
        <v>0.83917462907468898</v>
      </c>
      <c r="F9" s="9">
        <f>IF(AND(Calculations!R9&gt;=3, OR(Calculations!E9&lt;27, Calculations!E9="")), Calculations!DE9, "Failure")</f>
        <v>0.16082537092531102</v>
      </c>
      <c r="G9" s="9">
        <f>IF(AND(Calculations!S9&gt;=3, OR(Calculations!F9&lt;27, Calculations!F9="")), Calculations!CF9, "Failure")</f>
        <v>0.25929844359925075</v>
      </c>
      <c r="H9" s="9">
        <f>IF(AND(Calculations!S9&gt;=3, OR(Calculations!F9&lt;27, Calculations!F9="")), Calculations!DF9, "Failure")</f>
        <v>0.74070155640074931</v>
      </c>
      <c r="I9" s="9">
        <f>IF(AND(Calculations!T9&gt;=3, OR(Calculations!G9&lt;27, Calculations!G9="")), Calculations!CG9, "Failure")</f>
        <v>1.632862139669811E-2</v>
      </c>
      <c r="J9" s="9">
        <f>IF(AND(Calculations!T9&gt;=3, OR(Calculations!G9&lt;27, Calculations!G9="")), Calculations!DG9, "Failure")</f>
        <v>0.98367137860330189</v>
      </c>
      <c r="K9" s="9" t="str">
        <f>IF(AND(Calculations!U9&gt;=3, OR(Calculations!H9&lt;27, Calculations!H9="")), Calculations!CH9, "Failure")</f>
        <v/>
      </c>
      <c r="L9" s="9" t="str">
        <f>IF(AND(Calculations!U9&gt;=3, OR(Calculations!H9&lt;27, Calculations!H9="")), Calculations!DH9, "Failure")</f>
        <v/>
      </c>
      <c r="M9" s="9" t="str">
        <f>IF(AND(Calculations!V9&gt;=3, OR(Calculations!I9&lt;27, Calculations!I9="")), Calculations!CI9, "Failure")</f>
        <v/>
      </c>
      <c r="N9" s="9" t="str">
        <f>IF(AND(Calculations!V9&gt;=3, OR(Calculations!I9&lt;27, Calculations!I9="")), Calculations!DI9, "Failure")</f>
        <v/>
      </c>
      <c r="O9" s="9" t="str">
        <f>IF(AND(Calculations!W9&gt;=3, OR(Calculations!J9&lt;27, Calculations!J9="")), Calculations!CJ9, "Failure")</f>
        <v/>
      </c>
      <c r="P9" s="9" t="str">
        <f>IF(AND(Calculations!W9&gt;=3, OR(Calculations!J9&lt;27, Calculations!J9="")), Calculations!DJ9, "Failure")</f>
        <v/>
      </c>
      <c r="Q9" s="9" t="str">
        <f>IF(AND(Calculations!X9&gt;=3, OR(Calculations!K9&lt;27, Calculations!K9="")), Calculations!CK9, "Failure")</f>
        <v/>
      </c>
      <c r="R9" s="9" t="str">
        <f>IF(AND(Calculations!X9&gt;=3, OR(Calculations!K9&lt;27, Calculations!K9="")), Calculations!DK9, "Failure")</f>
        <v/>
      </c>
      <c r="S9" s="9" t="str">
        <f>IF(AND(Calculations!Y9&gt;=3, OR(Calculations!L9&lt;27, Calculations!L9="")), Calculations!CL9, "Failure")</f>
        <v/>
      </c>
      <c r="T9" s="9" t="str">
        <f>IF(AND(Calculations!Y9&gt;=3, OR(Calculations!L9&lt;27, Calculations!L9="")), Calculations!DL9, "Failure")</f>
        <v/>
      </c>
      <c r="U9" s="9" t="str">
        <f>IF(AND(Calculations!Z9&gt;=3, OR(Calculations!K9&lt;27, Calculations!K9="")), Calculations!CM9, "Failure")</f>
        <v/>
      </c>
      <c r="V9" s="9" t="str">
        <f>IF(AND(Calculations!Z9&gt;=3, OR(Calculations!K9&lt;27, Calculations!K9="")), Calculations!DM9, "Failure")</f>
        <v/>
      </c>
      <c r="W9" s="9" t="str">
        <f>IF(AND(Calculations!AA9&gt;=3, OR(Calculations!L9&lt;27, Calculations!L9="")), Calculations!CN9, "Failure")</f>
        <v/>
      </c>
      <c r="X9" s="9" t="str">
        <f>IF(AND(Calculations!AA9&gt;=3, OR(Calculations!L9&lt;27, Calculations!L9="")), Calculations!DN9, "Failure")</f>
        <v/>
      </c>
      <c r="Y9" s="9" t="str">
        <f>IF(AND(Calculations!AB9&gt;=3, OR(Calculations!M9&lt;27, Calculations!M9="")), Calculations!CO9, "Failure")</f>
        <v/>
      </c>
      <c r="Z9" s="9" t="str">
        <f>IF(AND(Calculations!AB9&gt;=3, OR(Calculations!M9&lt;27, Calculations!M9="")), Calculations!DO9, "Failure")</f>
        <v/>
      </c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1:101" x14ac:dyDescent="0.25">
      <c r="A10" s="2" t="str">
        <f>'Gene Table'!B9</f>
        <v>CDKN1C</v>
      </c>
      <c r="B10" s="3" t="s">
        <v>11</v>
      </c>
      <c r="C10" s="9">
        <f>IF(AND(Calculations!Q10&gt;=3,OR(Calculations!D10&lt;27, Calculations!D10="")), Calculations!CD10, "Failure")</f>
        <v>0.85601754714573897</v>
      </c>
      <c r="D10" s="9">
        <f>IF(AND(Calculations!Q10&gt;=3, OR(Calculations!D10&lt;27, Calculations!D10="")), Calculations!DD10, "Failure")</f>
        <v>0.14398245285426103</v>
      </c>
      <c r="E10" s="9">
        <f>IF(AND(Calculations!R10&gt;=3, OR(Calculations!E10&lt;27, Calculations!E10="")), Calculations!CE10, "Failure")</f>
        <v>0.5100282398717878</v>
      </c>
      <c r="F10" s="9">
        <f>IF(AND(Calculations!R10&gt;=3, OR(Calculations!E10&lt;27, Calculations!E10="")), Calculations!DE10, "Failure")</f>
        <v>0.4899717601282122</v>
      </c>
      <c r="G10" s="9">
        <f>IF(AND(Calculations!S10&gt;=3, OR(Calculations!F10&lt;27, Calculations!F10="")), Calculations!CF10, "Failure")</f>
        <v>0.25960534122496159</v>
      </c>
      <c r="H10" s="9">
        <f>IF(AND(Calculations!S10&gt;=3, OR(Calculations!F10&lt;27, Calculations!F10="")), Calculations!DF10, "Failure")</f>
        <v>0.74039465877503841</v>
      </c>
      <c r="I10" s="9">
        <f>IF(AND(Calculations!T10&gt;=3, OR(Calculations!G10&lt;27, Calculations!G10="")), Calculations!CG10, "Failure")</f>
        <v>7.1752276639047013E-2</v>
      </c>
      <c r="J10" s="9">
        <f>IF(AND(Calculations!T10&gt;=3, OR(Calculations!G10&lt;27, Calculations!G10="")), Calculations!DG10, "Failure")</f>
        <v>0.92824772336095296</v>
      </c>
      <c r="K10" s="9" t="str">
        <f>IF(AND(Calculations!U10&gt;=3, OR(Calculations!H10&lt;27, Calculations!H10="")), Calculations!CH10, "Failure")</f>
        <v/>
      </c>
      <c r="L10" s="9" t="str">
        <f>IF(AND(Calculations!U10&gt;=3, OR(Calculations!H10&lt;27, Calculations!H10="")), Calculations!DH10, "Failure")</f>
        <v/>
      </c>
      <c r="M10" s="9" t="str">
        <f>IF(AND(Calculations!V10&gt;=3, OR(Calculations!I10&lt;27, Calculations!I10="")), Calculations!CI10, "Failure")</f>
        <v/>
      </c>
      <c r="N10" s="9" t="str">
        <f>IF(AND(Calculations!V10&gt;=3, OR(Calculations!I10&lt;27, Calculations!I10="")), Calculations!DI10, "Failure")</f>
        <v/>
      </c>
      <c r="O10" s="9" t="str">
        <f>IF(AND(Calculations!W10&gt;=3, OR(Calculations!J10&lt;27, Calculations!J10="")), Calculations!CJ10, "Failure")</f>
        <v/>
      </c>
      <c r="P10" s="9" t="str">
        <f>IF(AND(Calculations!W10&gt;=3, OR(Calculations!J10&lt;27, Calculations!J10="")), Calculations!DJ10, "Failure")</f>
        <v/>
      </c>
      <c r="Q10" s="9" t="str">
        <f>IF(AND(Calculations!X10&gt;=3, OR(Calculations!K10&lt;27, Calculations!K10="")), Calculations!CK10, "Failure")</f>
        <v/>
      </c>
      <c r="R10" s="9" t="str">
        <f>IF(AND(Calculations!X10&gt;=3, OR(Calculations!K10&lt;27, Calculations!K10="")), Calculations!DK10, "Failure")</f>
        <v/>
      </c>
      <c r="S10" s="9" t="str">
        <f>IF(AND(Calculations!Y10&gt;=3, OR(Calculations!L10&lt;27, Calculations!L10="")), Calculations!CL10, "Failure")</f>
        <v/>
      </c>
      <c r="T10" s="9" t="str">
        <f>IF(AND(Calculations!Y10&gt;=3, OR(Calculations!L10&lt;27, Calculations!L10="")), Calculations!DL10, "Failure")</f>
        <v/>
      </c>
      <c r="U10" s="9" t="str">
        <f>IF(AND(Calculations!Z10&gt;=3, OR(Calculations!K10&lt;27, Calculations!K10="")), Calculations!CM10, "Failure")</f>
        <v/>
      </c>
      <c r="V10" s="9" t="str">
        <f>IF(AND(Calculations!Z10&gt;=3, OR(Calculations!K10&lt;27, Calculations!K10="")), Calculations!DM10, "Failure")</f>
        <v/>
      </c>
      <c r="W10" s="9" t="str">
        <f>IF(AND(Calculations!AA10&gt;=3, OR(Calculations!L10&lt;27, Calculations!L10="")), Calculations!CN10, "Failure")</f>
        <v/>
      </c>
      <c r="X10" s="9" t="str">
        <f>IF(AND(Calculations!AA10&gt;=3, OR(Calculations!L10&lt;27, Calculations!L10="")), Calculations!DN10, "Failure")</f>
        <v/>
      </c>
      <c r="Y10" s="9" t="str">
        <f>IF(AND(Calculations!AB10&gt;=3, OR(Calculations!M10&lt;27, Calculations!M10="")), Calculations!CO10, "Failure")</f>
        <v/>
      </c>
      <c r="Z10" s="9" t="str">
        <f>IF(AND(Calculations!AB10&gt;=3, OR(Calculations!M10&lt;27, Calculations!M10="")), Calculations!DO10, "Failure")</f>
        <v/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spans="1:101" x14ac:dyDescent="0.25">
      <c r="A11" s="2" t="str">
        <f>'Gene Table'!B10</f>
        <v>CDKN2A</v>
      </c>
      <c r="B11" s="3" t="s">
        <v>12</v>
      </c>
      <c r="C11" s="9">
        <f>IF(AND(Calculations!Q11&gt;=3,OR(Calculations!D11&lt;27, Calculations!D11="")), Calculations!CD11, "Failure")</f>
        <v>0.99999468484602672</v>
      </c>
      <c r="D11" s="9">
        <f>IF(AND(Calculations!Q11&gt;=3, OR(Calculations!D11&lt;27, Calculations!D11="")), Calculations!DD11, "Failure")</f>
        <v>5.3151539732843034E-6</v>
      </c>
      <c r="E11" s="9">
        <f>IF(AND(Calculations!R11&gt;=3, OR(Calculations!E11&lt;27, Calculations!E11="")), Calculations!CE11, "Failure")</f>
        <v>0.79214012592119221</v>
      </c>
      <c r="F11" s="9">
        <f>IF(AND(Calculations!R11&gt;=3, OR(Calculations!E11&lt;27, Calculations!E11="")), Calculations!DE11, "Failure")</f>
        <v>0.20785987407880779</v>
      </c>
      <c r="G11" s="9">
        <f>IF(AND(Calculations!S11&gt;=3, OR(Calculations!F11&lt;27, Calculations!F11="")), Calculations!CF11, "Failure")</f>
        <v>0.25906200610660673</v>
      </c>
      <c r="H11" s="9">
        <f>IF(AND(Calculations!S11&gt;=3, OR(Calculations!F11&lt;27, Calculations!F11="")), Calculations!DF11, "Failure")</f>
        <v>0.74093799389339332</v>
      </c>
      <c r="I11" s="9">
        <f>IF(AND(Calculations!T11&gt;=3, OR(Calculations!G11&lt;27, Calculations!G11="")), Calculations!CG11, "Failure")</f>
        <v>2.3524995213224931E-2</v>
      </c>
      <c r="J11" s="9">
        <f>IF(AND(Calculations!T11&gt;=3, OR(Calculations!G11&lt;27, Calculations!G11="")), Calculations!DG11, "Failure")</f>
        <v>0.97647500478677507</v>
      </c>
      <c r="K11" s="9" t="str">
        <f>IF(AND(Calculations!U11&gt;=3, OR(Calculations!H11&lt;27, Calculations!H11="")), Calculations!CH11, "Failure")</f>
        <v/>
      </c>
      <c r="L11" s="9" t="str">
        <f>IF(AND(Calculations!U11&gt;=3, OR(Calculations!H11&lt;27, Calculations!H11="")), Calculations!DH11, "Failure")</f>
        <v/>
      </c>
      <c r="M11" s="9" t="str">
        <f>IF(AND(Calculations!V11&gt;=3, OR(Calculations!I11&lt;27, Calculations!I11="")), Calculations!CI11, "Failure")</f>
        <v/>
      </c>
      <c r="N11" s="9" t="str">
        <f>IF(AND(Calculations!V11&gt;=3, OR(Calculations!I11&lt;27, Calculations!I11="")), Calculations!DI11, "Failure")</f>
        <v/>
      </c>
      <c r="O11" s="9" t="str">
        <f>IF(AND(Calculations!W11&gt;=3, OR(Calculations!J11&lt;27, Calculations!J11="")), Calculations!CJ11, "Failure")</f>
        <v/>
      </c>
      <c r="P11" s="9" t="str">
        <f>IF(AND(Calculations!W11&gt;=3, OR(Calculations!J11&lt;27, Calculations!J11="")), Calculations!DJ11, "Failure")</f>
        <v/>
      </c>
      <c r="Q11" s="9" t="str">
        <f>IF(AND(Calculations!X11&gt;=3, OR(Calculations!K11&lt;27, Calculations!K11="")), Calculations!CK11, "Failure")</f>
        <v/>
      </c>
      <c r="R11" s="9" t="str">
        <f>IF(AND(Calculations!X11&gt;=3, OR(Calculations!K11&lt;27, Calculations!K11="")), Calculations!DK11, "Failure")</f>
        <v/>
      </c>
      <c r="S11" s="9" t="str">
        <f>IF(AND(Calculations!Y11&gt;=3, OR(Calculations!L11&lt;27, Calculations!L11="")), Calculations!CL11, "Failure")</f>
        <v/>
      </c>
      <c r="T11" s="9" t="str">
        <f>IF(AND(Calculations!Y11&gt;=3, OR(Calculations!L11&lt;27, Calculations!L11="")), Calculations!DL11, "Failure")</f>
        <v/>
      </c>
      <c r="U11" s="9" t="str">
        <f>IF(AND(Calculations!Z11&gt;=3, OR(Calculations!K11&lt;27, Calculations!K11="")), Calculations!CM11, "Failure")</f>
        <v/>
      </c>
      <c r="V11" s="9" t="str">
        <f>IF(AND(Calculations!Z11&gt;=3, OR(Calculations!K11&lt;27, Calculations!K11="")), Calculations!DM11, "Failure")</f>
        <v/>
      </c>
      <c r="W11" s="9" t="str">
        <f>IF(AND(Calculations!AA11&gt;=3, OR(Calculations!L11&lt;27, Calculations!L11="")), Calculations!CN11, "Failure")</f>
        <v/>
      </c>
      <c r="X11" s="9" t="str">
        <f>IF(AND(Calculations!AA11&gt;=3, OR(Calculations!L11&lt;27, Calculations!L11="")), Calculations!DN11, "Failure")</f>
        <v/>
      </c>
      <c r="Y11" s="9" t="str">
        <f>IF(AND(Calculations!AB11&gt;=3, OR(Calculations!M11&lt;27, Calculations!M11="")), Calculations!CO11, "Failure")</f>
        <v/>
      </c>
      <c r="Z11" s="9" t="str">
        <f>IF(AND(Calculations!AB11&gt;=3, OR(Calculations!M11&lt;27, Calculations!M11="")), Calculations!DO11, "Failure")</f>
        <v/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</row>
    <row r="12" spans="1:101" x14ac:dyDescent="0.25">
      <c r="A12" s="2" t="str">
        <f>'Gene Table'!B11</f>
        <v>ESR1</v>
      </c>
      <c r="B12" s="3" t="s">
        <v>13</v>
      </c>
      <c r="C12" s="9">
        <f>IF(AND(Calculations!Q12&gt;=3,OR(Calculations!D12&lt;27, Calculations!D12="")), Calculations!CD12, "Failure")</f>
        <v>0.99999178215227669</v>
      </c>
      <c r="D12" s="9">
        <f>IF(AND(Calculations!Q12&gt;=3, OR(Calculations!D12&lt;27, Calculations!D12="")), Calculations!DD12, "Failure")</f>
        <v>8.2178477233130209E-6</v>
      </c>
      <c r="E12" s="9">
        <f>IF(AND(Calculations!R12&gt;=3, OR(Calculations!E12&lt;27, Calculations!E12="")), Calculations!CE12, "Failure")</f>
        <v>0.84093554240671065</v>
      </c>
      <c r="F12" s="9">
        <f>IF(AND(Calculations!R12&gt;=3, OR(Calculations!E12&lt;27, Calculations!E12="")), Calculations!DE12, "Failure")</f>
        <v>0.15906445759328935</v>
      </c>
      <c r="G12" s="9">
        <f>IF(AND(Calculations!S12&gt;=3, OR(Calculations!F12&lt;27, Calculations!F12="")), Calculations!CF12, "Failure")</f>
        <v>0.19643569200474906</v>
      </c>
      <c r="H12" s="9">
        <f>IF(AND(Calculations!S12&gt;=3, OR(Calculations!F12&lt;27, Calculations!F12="")), Calculations!DF12, "Failure")</f>
        <v>0.80356430799525091</v>
      </c>
      <c r="I12" s="9">
        <f>IF(AND(Calculations!T12&gt;=3, OR(Calculations!G12&lt;27, Calculations!G12="")), Calculations!CG12, "Failure")</f>
        <v>1.284902449677954E-2</v>
      </c>
      <c r="J12" s="9">
        <f>IF(AND(Calculations!T12&gt;=3, OR(Calculations!G12&lt;27, Calculations!G12="")), Calculations!DG12, "Failure")</f>
        <v>0.98715097550322051</v>
      </c>
      <c r="K12" s="9" t="str">
        <f>IF(AND(Calculations!U12&gt;=3, OR(Calculations!H12&lt;27, Calculations!H12="")), Calculations!CH12, "Failure")</f>
        <v/>
      </c>
      <c r="L12" s="9" t="str">
        <f>IF(AND(Calculations!U12&gt;=3, OR(Calculations!H12&lt;27, Calculations!H12="")), Calculations!DH12, "Failure")</f>
        <v/>
      </c>
      <c r="M12" s="9" t="str">
        <f>IF(AND(Calculations!V12&gt;=3, OR(Calculations!I12&lt;27, Calculations!I12="")), Calculations!CI12, "Failure")</f>
        <v/>
      </c>
      <c r="N12" s="9" t="str">
        <f>IF(AND(Calculations!V12&gt;=3, OR(Calculations!I12&lt;27, Calculations!I12="")), Calculations!DI12, "Failure")</f>
        <v/>
      </c>
      <c r="O12" s="9" t="str">
        <f>IF(AND(Calculations!W12&gt;=3, OR(Calculations!J12&lt;27, Calculations!J12="")), Calculations!CJ12, "Failure")</f>
        <v/>
      </c>
      <c r="P12" s="9" t="str">
        <f>IF(AND(Calculations!W12&gt;=3, OR(Calculations!J12&lt;27, Calculations!J12="")), Calculations!DJ12, "Failure")</f>
        <v/>
      </c>
      <c r="Q12" s="9" t="str">
        <f>IF(AND(Calculations!X12&gt;=3, OR(Calculations!K12&lt;27, Calculations!K12="")), Calculations!CK12, "Failure")</f>
        <v/>
      </c>
      <c r="R12" s="9" t="str">
        <f>IF(AND(Calculations!X12&gt;=3, OR(Calculations!K12&lt;27, Calculations!K12="")), Calculations!DK12, "Failure")</f>
        <v/>
      </c>
      <c r="S12" s="9" t="str">
        <f>IF(AND(Calculations!Y12&gt;=3, OR(Calculations!L12&lt;27, Calculations!L12="")), Calculations!CL12, "Failure")</f>
        <v/>
      </c>
      <c r="T12" s="9" t="str">
        <f>IF(AND(Calculations!Y12&gt;=3, OR(Calculations!L12&lt;27, Calculations!L12="")), Calculations!DL12, "Failure")</f>
        <v/>
      </c>
      <c r="U12" s="9" t="str">
        <f>IF(AND(Calculations!Z12&gt;=3, OR(Calculations!K12&lt;27, Calculations!K12="")), Calculations!CM12, "Failure")</f>
        <v/>
      </c>
      <c r="V12" s="9" t="str">
        <f>IF(AND(Calculations!Z12&gt;=3, OR(Calculations!K12&lt;27, Calculations!K12="")), Calculations!DM12, "Failure")</f>
        <v/>
      </c>
      <c r="W12" s="9" t="str">
        <f>IF(AND(Calculations!AA12&gt;=3, OR(Calculations!L12&lt;27, Calculations!L12="")), Calculations!CN12, "Failure")</f>
        <v/>
      </c>
      <c r="X12" s="9" t="str">
        <f>IF(AND(Calculations!AA12&gt;=3, OR(Calculations!L12&lt;27, Calculations!L12="")), Calculations!DN12, "Failure")</f>
        <v/>
      </c>
      <c r="Y12" s="9" t="str">
        <f>IF(AND(Calculations!AB12&gt;=3, OR(Calculations!M12&lt;27, Calculations!M12="")), Calculations!CO12, "Failure")</f>
        <v/>
      </c>
      <c r="Z12" s="9" t="str">
        <f>IF(AND(Calculations!AB12&gt;=3, OR(Calculations!M12&lt;27, Calculations!M12="")), Calculations!DO12, "Failure")</f>
        <v/>
      </c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</row>
    <row r="13" spans="1:101" x14ac:dyDescent="0.25">
      <c r="A13" s="2" t="str">
        <f>'Gene Table'!B12</f>
        <v>GSTP1</v>
      </c>
      <c r="B13" s="3" t="s">
        <v>14</v>
      </c>
      <c r="C13" s="9">
        <f>IF(AND(Calculations!Q13&gt;=3,OR(Calculations!D13&lt;27, Calculations!D13="")), Calculations!CD13, "Failure")</f>
        <v>0.99999587499885323</v>
      </c>
      <c r="D13" s="9">
        <f>IF(AND(Calculations!Q13&gt;=3, OR(Calculations!D13&lt;27, Calculations!D13="")), Calculations!DD13, "Failure")</f>
        <v>4.1250011467708347E-6</v>
      </c>
      <c r="E13" s="9">
        <f>IF(AND(Calculations!R13&gt;=3, OR(Calculations!E13&lt;27, Calculations!E13="")), Calculations!CE13, "Failure")</f>
        <v>0.7828824183176718</v>
      </c>
      <c r="F13" s="9">
        <f>IF(AND(Calculations!R13&gt;=3, OR(Calculations!E13&lt;27, Calculations!E13="")), Calculations!DE13, "Failure")</f>
        <v>0.2171175816823282</v>
      </c>
      <c r="G13" s="9">
        <f>IF(AND(Calculations!S13&gt;=3, OR(Calculations!F13&lt;27, Calculations!F13="")), Calculations!CF13, "Failure")</f>
        <v>0.2368863260853733</v>
      </c>
      <c r="H13" s="9">
        <f>IF(AND(Calculations!S13&gt;=3, OR(Calculations!F13&lt;27, Calculations!F13="")), Calculations!DF13, "Failure")</f>
        <v>0.7631136739146267</v>
      </c>
      <c r="I13" s="9">
        <f>IF(AND(Calculations!T13&gt;=3, OR(Calculations!G13&lt;27, Calculations!G13="")), Calculations!CG13, "Failure")</f>
        <v>3.5146709502953594E-2</v>
      </c>
      <c r="J13" s="9">
        <f>IF(AND(Calculations!T13&gt;=3, OR(Calculations!G13&lt;27, Calculations!G13="")), Calculations!DG13, "Failure")</f>
        <v>0.96485329049704638</v>
      </c>
      <c r="K13" s="9" t="str">
        <f>IF(AND(Calculations!U13&gt;=3, OR(Calculations!H13&lt;27, Calculations!H13="")), Calculations!CH13, "Failure")</f>
        <v/>
      </c>
      <c r="L13" s="9" t="str">
        <f>IF(AND(Calculations!U13&gt;=3, OR(Calculations!H13&lt;27, Calculations!H13="")), Calculations!DH13, "Failure")</f>
        <v/>
      </c>
      <c r="M13" s="9" t="str">
        <f>IF(AND(Calculations!V13&gt;=3, OR(Calculations!I13&lt;27, Calculations!I13="")), Calculations!CI13, "Failure")</f>
        <v/>
      </c>
      <c r="N13" s="9" t="str">
        <f>IF(AND(Calculations!V13&gt;=3, OR(Calculations!I13&lt;27, Calculations!I13="")), Calculations!DI13, "Failure")</f>
        <v/>
      </c>
      <c r="O13" s="9" t="str">
        <f>IF(AND(Calculations!W13&gt;=3, OR(Calculations!J13&lt;27, Calculations!J13="")), Calculations!CJ13, "Failure")</f>
        <v/>
      </c>
      <c r="P13" s="9" t="str">
        <f>IF(AND(Calculations!W13&gt;=3, OR(Calculations!J13&lt;27, Calculations!J13="")), Calculations!DJ13, "Failure")</f>
        <v/>
      </c>
      <c r="Q13" s="9" t="str">
        <f>IF(AND(Calculations!X13&gt;=3, OR(Calculations!K13&lt;27, Calculations!K13="")), Calculations!CK13, "Failure")</f>
        <v/>
      </c>
      <c r="R13" s="9" t="str">
        <f>IF(AND(Calculations!X13&gt;=3, OR(Calculations!K13&lt;27, Calculations!K13="")), Calculations!DK13, "Failure")</f>
        <v/>
      </c>
      <c r="S13" s="9" t="str">
        <f>IF(AND(Calculations!Y13&gt;=3, OR(Calculations!L13&lt;27, Calculations!L13="")), Calculations!CL13, "Failure")</f>
        <v/>
      </c>
      <c r="T13" s="9" t="str">
        <f>IF(AND(Calculations!Y13&gt;=3, OR(Calculations!L13&lt;27, Calculations!L13="")), Calculations!DL13, "Failure")</f>
        <v/>
      </c>
      <c r="U13" s="9" t="str">
        <f>IF(AND(Calculations!Z13&gt;=3, OR(Calculations!K13&lt;27, Calculations!K13="")), Calculations!CM13, "Failure")</f>
        <v/>
      </c>
      <c r="V13" s="9" t="str">
        <f>IF(AND(Calculations!Z13&gt;=3, OR(Calculations!K13&lt;27, Calculations!K13="")), Calculations!DM13, "Failure")</f>
        <v/>
      </c>
      <c r="W13" s="9" t="str">
        <f>IF(AND(Calculations!AA13&gt;=3, OR(Calculations!L13&lt;27, Calculations!L13="")), Calculations!CN13, "Failure")</f>
        <v/>
      </c>
      <c r="X13" s="9" t="str">
        <f>IF(AND(Calculations!AA13&gt;=3, OR(Calculations!L13&lt;27, Calculations!L13="")), Calculations!DN13, "Failure")</f>
        <v/>
      </c>
      <c r="Y13" s="9" t="str">
        <f>IF(AND(Calculations!AB13&gt;=3, OR(Calculations!M13&lt;27, Calculations!M13="")), Calculations!CO13, "Failure")</f>
        <v/>
      </c>
      <c r="Z13" s="9" t="str">
        <f>IF(AND(Calculations!AB13&gt;=3, OR(Calculations!M13&lt;27, Calculations!M13="")), Calculations!DO13, "Failure")</f>
        <v/>
      </c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spans="1:101" x14ac:dyDescent="0.25">
      <c r="A14" s="2" t="str">
        <f>'Gene Table'!B13</f>
        <v>HIC1</v>
      </c>
      <c r="B14" s="3" t="s">
        <v>15</v>
      </c>
      <c r="C14" s="9">
        <f>IF(AND(Calculations!Q14&gt;=3,OR(Calculations!D14&lt;27, Calculations!D14="")), Calculations!CD14, "Failure")</f>
        <v>0.98508991521082467</v>
      </c>
      <c r="D14" s="9">
        <f>IF(AND(Calculations!Q14&gt;=3, OR(Calculations!D14&lt;27, Calculations!D14="")), Calculations!DD14, "Failure")</f>
        <v>1.4910084789175326E-2</v>
      </c>
      <c r="E14" s="9">
        <f>IF(AND(Calculations!R14&gt;=3, OR(Calculations!E14&lt;27, Calculations!E14="")), Calculations!CE14, "Failure")</f>
        <v>0.9136477669455022</v>
      </c>
      <c r="F14" s="9">
        <f>IF(AND(Calculations!R14&gt;=3, OR(Calculations!E14&lt;27, Calculations!E14="")), Calculations!DE14, "Failure")</f>
        <v>8.6352233054497796E-2</v>
      </c>
      <c r="G14" s="9">
        <f>IF(AND(Calculations!S14&gt;=3, OR(Calculations!F14&lt;27, Calculations!F14="")), Calculations!CF14, "Failure")</f>
        <v>0.5</v>
      </c>
      <c r="H14" s="9">
        <f>IF(AND(Calculations!S14&gt;=3, OR(Calculations!F14&lt;27, Calculations!F14="")), Calculations!DF14, "Failure")</f>
        <v>0.5</v>
      </c>
      <c r="I14" s="9">
        <f>IF(AND(Calculations!T14&gt;=3, OR(Calculations!G14&lt;27, Calculations!G14="")), Calculations!CG14, "Failure")</f>
        <v>4.7336309140357538E-2</v>
      </c>
      <c r="J14" s="9">
        <f>IF(AND(Calculations!T14&gt;=3, OR(Calculations!G14&lt;27, Calculations!G14="")), Calculations!DG14, "Failure")</f>
        <v>0.95266369085964242</v>
      </c>
      <c r="K14" s="9" t="str">
        <f>IF(AND(Calculations!U14&gt;=3, OR(Calculations!H14&lt;27, Calculations!H14="")), Calculations!CH14, "Failure")</f>
        <v/>
      </c>
      <c r="L14" s="9" t="str">
        <f>IF(AND(Calculations!U14&gt;=3, OR(Calculations!H14&lt;27, Calculations!H14="")), Calculations!DH14, "Failure")</f>
        <v/>
      </c>
      <c r="M14" s="9" t="str">
        <f>IF(AND(Calculations!V14&gt;=3, OR(Calculations!I14&lt;27, Calculations!I14="")), Calculations!CI14, "Failure")</f>
        <v/>
      </c>
      <c r="N14" s="9" t="str">
        <f>IF(AND(Calculations!V14&gt;=3, OR(Calculations!I14&lt;27, Calculations!I14="")), Calculations!DI14, "Failure")</f>
        <v/>
      </c>
      <c r="O14" s="9" t="str">
        <f>IF(AND(Calculations!W14&gt;=3, OR(Calculations!J14&lt;27, Calculations!J14="")), Calculations!CJ14, "Failure")</f>
        <v/>
      </c>
      <c r="P14" s="9" t="str">
        <f>IF(AND(Calculations!W14&gt;=3, OR(Calculations!J14&lt;27, Calculations!J14="")), Calculations!DJ14, "Failure")</f>
        <v/>
      </c>
      <c r="Q14" s="9" t="str">
        <f>IF(AND(Calculations!X14&gt;=3, OR(Calculations!K14&lt;27, Calculations!K14="")), Calculations!CK14, "Failure")</f>
        <v/>
      </c>
      <c r="R14" s="9" t="str">
        <f>IF(AND(Calculations!X14&gt;=3, OR(Calculations!K14&lt;27, Calculations!K14="")), Calculations!DK14, "Failure")</f>
        <v/>
      </c>
      <c r="S14" s="9" t="str">
        <f>IF(AND(Calculations!Y14&gt;=3, OR(Calculations!L14&lt;27, Calculations!L14="")), Calculations!CL14, "Failure")</f>
        <v/>
      </c>
      <c r="T14" s="9" t="str">
        <f>IF(AND(Calculations!Y14&gt;=3, OR(Calculations!L14&lt;27, Calculations!L14="")), Calculations!DL14, "Failure")</f>
        <v/>
      </c>
      <c r="U14" s="9" t="str">
        <f>IF(AND(Calculations!Z14&gt;=3, OR(Calculations!K14&lt;27, Calculations!K14="")), Calculations!CM14, "Failure")</f>
        <v/>
      </c>
      <c r="V14" s="9" t="str">
        <f>IF(AND(Calculations!Z14&gt;=3, OR(Calculations!K14&lt;27, Calculations!K14="")), Calculations!DM14, "Failure")</f>
        <v/>
      </c>
      <c r="W14" s="9" t="str">
        <f>IF(AND(Calculations!AA14&gt;=3, OR(Calculations!L14&lt;27, Calculations!L14="")), Calculations!CN14, "Failure")</f>
        <v/>
      </c>
      <c r="X14" s="9" t="str">
        <f>IF(AND(Calculations!AA14&gt;=3, OR(Calculations!L14&lt;27, Calculations!L14="")), Calculations!DN14, "Failure")</f>
        <v/>
      </c>
      <c r="Y14" s="9" t="str">
        <f>IF(AND(Calculations!AB14&gt;=3, OR(Calculations!M14&lt;27, Calculations!M14="")), Calculations!CO14, "Failure")</f>
        <v/>
      </c>
      <c r="Z14" s="9" t="str">
        <f>IF(AND(Calculations!AB14&gt;=3, OR(Calculations!M14&lt;27, Calculations!M14="")), Calculations!DO14, "Failure")</f>
        <v/>
      </c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</row>
    <row r="15" spans="1:101" x14ac:dyDescent="0.25">
      <c r="A15" s="2" t="str">
        <f>'Gene Table'!B14</f>
        <v>MGMT</v>
      </c>
      <c r="B15" s="3" t="s">
        <v>16</v>
      </c>
      <c r="C15" s="9">
        <f>IF(AND(Calculations!Q15&gt;=3,OR(Calculations!D15&lt;27, Calculations!D15="")), Calculations!CD15, "Failure")</f>
        <v>0.99960620682227441</v>
      </c>
      <c r="D15" s="9">
        <f>IF(AND(Calculations!Q15&gt;=3, OR(Calculations!D15&lt;27, Calculations!D15="")), Calculations!DD15, "Failure")</f>
        <v>3.9379317772558764E-4</v>
      </c>
      <c r="E15" s="9">
        <f>IF(AND(Calculations!R15&gt;=3, OR(Calculations!E15&lt;27, Calculations!E15="")), Calculations!CE15, "Failure")</f>
        <v>0.853761448065669</v>
      </c>
      <c r="F15" s="9">
        <f>IF(AND(Calculations!R15&gt;=3, OR(Calculations!E15&lt;27, Calculations!E15="")), Calculations!DE15, "Failure")</f>
        <v>0.146238551934331</v>
      </c>
      <c r="G15" s="9">
        <f>IF(AND(Calculations!S15&gt;=3, OR(Calculations!F15&lt;27, Calculations!F15="")), Calculations!CF15, "Failure")</f>
        <v>0.27785282141235979</v>
      </c>
      <c r="H15" s="9">
        <f>IF(AND(Calculations!S15&gt;=3, OR(Calculations!F15&lt;27, Calculations!F15="")), Calculations!DF15, "Failure")</f>
        <v>0.72214717858764021</v>
      </c>
      <c r="I15" s="9">
        <f>IF(AND(Calculations!T15&gt;=3, OR(Calculations!G15&lt;27, Calculations!G15="")), Calculations!CG15, "Failure")</f>
        <v>2.4267612949440555E-2</v>
      </c>
      <c r="J15" s="9">
        <f>IF(AND(Calculations!T15&gt;=3, OR(Calculations!G15&lt;27, Calculations!G15="")), Calculations!DG15, "Failure")</f>
        <v>0.97573238705055942</v>
      </c>
      <c r="K15" s="9" t="str">
        <f>IF(AND(Calculations!U15&gt;=3, OR(Calculations!H15&lt;27, Calculations!H15="")), Calculations!CH15, "Failure")</f>
        <v/>
      </c>
      <c r="L15" s="9" t="str">
        <f>IF(AND(Calculations!U15&gt;=3, OR(Calculations!H15&lt;27, Calculations!H15="")), Calculations!DH15, "Failure")</f>
        <v/>
      </c>
      <c r="M15" s="9" t="str">
        <f>IF(AND(Calculations!V15&gt;=3, OR(Calculations!I15&lt;27, Calculations!I15="")), Calculations!CI15, "Failure")</f>
        <v/>
      </c>
      <c r="N15" s="9" t="str">
        <f>IF(AND(Calculations!V15&gt;=3, OR(Calculations!I15&lt;27, Calculations!I15="")), Calculations!DI15, "Failure")</f>
        <v/>
      </c>
      <c r="O15" s="9" t="str">
        <f>IF(AND(Calculations!W15&gt;=3, OR(Calculations!J15&lt;27, Calculations!J15="")), Calculations!CJ15, "Failure")</f>
        <v/>
      </c>
      <c r="P15" s="9" t="str">
        <f>IF(AND(Calculations!W15&gt;=3, OR(Calculations!J15&lt;27, Calculations!J15="")), Calculations!DJ15, "Failure")</f>
        <v/>
      </c>
      <c r="Q15" s="9" t="str">
        <f>IF(AND(Calculations!X15&gt;=3, OR(Calculations!K15&lt;27, Calculations!K15="")), Calculations!CK15, "Failure")</f>
        <v/>
      </c>
      <c r="R15" s="9" t="str">
        <f>IF(AND(Calculations!X15&gt;=3, OR(Calculations!K15&lt;27, Calculations!K15="")), Calculations!DK15, "Failure")</f>
        <v/>
      </c>
      <c r="S15" s="9" t="str">
        <f>IF(AND(Calculations!Y15&gt;=3, OR(Calculations!L15&lt;27, Calculations!L15="")), Calculations!CL15, "Failure")</f>
        <v/>
      </c>
      <c r="T15" s="9" t="str">
        <f>IF(AND(Calculations!Y15&gt;=3, OR(Calculations!L15&lt;27, Calculations!L15="")), Calculations!DL15, "Failure")</f>
        <v/>
      </c>
      <c r="U15" s="9" t="str">
        <f>IF(AND(Calculations!Z15&gt;=3, OR(Calculations!K15&lt;27, Calculations!K15="")), Calculations!CM15, "Failure")</f>
        <v/>
      </c>
      <c r="V15" s="9" t="str">
        <f>IF(AND(Calculations!Z15&gt;=3, OR(Calculations!K15&lt;27, Calculations!K15="")), Calculations!DM15, "Failure")</f>
        <v/>
      </c>
      <c r="W15" s="9" t="str">
        <f>IF(AND(Calculations!AA15&gt;=3, OR(Calculations!L15&lt;27, Calculations!L15="")), Calculations!CN15, "Failure")</f>
        <v/>
      </c>
      <c r="X15" s="9" t="str">
        <f>IF(AND(Calculations!AA15&gt;=3, OR(Calculations!L15&lt;27, Calculations!L15="")), Calculations!DN15, "Failure")</f>
        <v/>
      </c>
      <c r="Y15" s="9" t="str">
        <f>IF(AND(Calculations!AB15&gt;=3, OR(Calculations!M15&lt;27, Calculations!M15="")), Calculations!CO15, "Failure")</f>
        <v/>
      </c>
      <c r="Z15" s="9" t="str">
        <f>IF(AND(Calculations!AB15&gt;=3, OR(Calculations!M15&lt;27, Calculations!M15="")), Calculations!DO15, "Failure")</f>
        <v/>
      </c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spans="1:101" x14ac:dyDescent="0.25">
      <c r="A16" s="2" t="str">
        <f>'Gene Table'!B15</f>
        <v>PRDM2</v>
      </c>
      <c r="B16" s="3" t="s">
        <v>17</v>
      </c>
      <c r="C16" s="9">
        <f>IF(AND(Calculations!Q16&gt;=3,OR(Calculations!D16&lt;27, Calculations!D16="")), Calculations!CD16, "Failure")</f>
        <v>0.99999701606960156</v>
      </c>
      <c r="D16" s="9">
        <f>IF(AND(Calculations!Q16&gt;=3, OR(Calculations!D16&lt;27, Calculations!D16="")), Calculations!DD16, "Failure")</f>
        <v>2.9839303984369181E-6</v>
      </c>
      <c r="E16" s="9">
        <f>IF(AND(Calculations!R16&gt;=3, OR(Calculations!E16&lt;27, Calculations!E16="")), Calculations!CE16, "Failure")</f>
        <v>0.84392481360600002</v>
      </c>
      <c r="F16" s="9">
        <f>IF(AND(Calculations!R16&gt;=3, OR(Calculations!E16&lt;27, Calculations!E16="")), Calculations!DE16, "Failure")</f>
        <v>0.15607518639399998</v>
      </c>
      <c r="G16" s="9">
        <f>IF(AND(Calculations!S16&gt;=3, OR(Calculations!F16&lt;27, Calculations!F16="")), Calculations!CF16, "Failure")</f>
        <v>0.20319344190852198</v>
      </c>
      <c r="H16" s="9">
        <f>IF(AND(Calculations!S16&gt;=3, OR(Calculations!F16&lt;27, Calculations!F16="")), Calculations!DF16, "Failure")</f>
        <v>0.79680655809147805</v>
      </c>
      <c r="I16" s="9">
        <f>IF(AND(Calculations!T16&gt;=3, OR(Calculations!G16&lt;27, Calculations!G16="")), Calculations!CG16, "Failure")</f>
        <v>3.2520961147934208E-3</v>
      </c>
      <c r="J16" s="9">
        <f>IF(AND(Calculations!T16&gt;=3, OR(Calculations!G16&lt;27, Calculations!G16="")), Calculations!DG16, "Failure")</f>
        <v>0.99674790388520662</v>
      </c>
      <c r="K16" s="9" t="str">
        <f>IF(AND(Calculations!U16&gt;=3, OR(Calculations!H16&lt;27, Calculations!H16="")), Calculations!CH16, "Failure")</f>
        <v/>
      </c>
      <c r="L16" s="9" t="str">
        <f>IF(AND(Calculations!U16&gt;=3, OR(Calculations!H16&lt;27, Calculations!H16="")), Calculations!DH16, "Failure")</f>
        <v/>
      </c>
      <c r="M16" s="9" t="str">
        <f>IF(AND(Calculations!V16&gt;=3, OR(Calculations!I16&lt;27, Calculations!I16="")), Calculations!CI16, "Failure")</f>
        <v/>
      </c>
      <c r="N16" s="9" t="str">
        <f>IF(AND(Calculations!V16&gt;=3, OR(Calculations!I16&lt;27, Calculations!I16="")), Calculations!DI16, "Failure")</f>
        <v/>
      </c>
      <c r="O16" s="9" t="str">
        <f>IF(AND(Calculations!W16&gt;=3, OR(Calculations!J16&lt;27, Calculations!J16="")), Calculations!CJ16, "Failure")</f>
        <v/>
      </c>
      <c r="P16" s="9" t="str">
        <f>IF(AND(Calculations!W16&gt;=3, OR(Calculations!J16&lt;27, Calculations!J16="")), Calculations!DJ16, "Failure")</f>
        <v/>
      </c>
      <c r="Q16" s="9" t="str">
        <f>IF(AND(Calculations!X16&gt;=3, OR(Calculations!K16&lt;27, Calculations!K16="")), Calculations!CK16, "Failure")</f>
        <v/>
      </c>
      <c r="R16" s="9" t="str">
        <f>IF(AND(Calculations!X16&gt;=3, OR(Calculations!K16&lt;27, Calculations!K16="")), Calculations!DK16, "Failure")</f>
        <v/>
      </c>
      <c r="S16" s="9" t="str">
        <f>IF(AND(Calculations!Y16&gt;=3, OR(Calculations!L16&lt;27, Calculations!L16="")), Calculations!CL16, "Failure")</f>
        <v/>
      </c>
      <c r="T16" s="9" t="str">
        <f>IF(AND(Calculations!Y16&gt;=3, OR(Calculations!L16&lt;27, Calculations!L16="")), Calculations!DL16, "Failure")</f>
        <v/>
      </c>
      <c r="U16" s="9" t="str">
        <f>IF(AND(Calculations!Z16&gt;=3, OR(Calculations!K16&lt;27, Calculations!K16="")), Calculations!CM16, "Failure")</f>
        <v/>
      </c>
      <c r="V16" s="9" t="str">
        <f>IF(AND(Calculations!Z16&gt;=3, OR(Calculations!K16&lt;27, Calculations!K16="")), Calculations!DM16, "Failure")</f>
        <v/>
      </c>
      <c r="W16" s="9" t="str">
        <f>IF(AND(Calculations!AA16&gt;=3, OR(Calculations!L16&lt;27, Calculations!L16="")), Calculations!CN16, "Failure")</f>
        <v/>
      </c>
      <c r="X16" s="9" t="str">
        <f>IF(AND(Calculations!AA16&gt;=3, OR(Calculations!L16&lt;27, Calculations!L16="")), Calculations!DN16, "Failure")</f>
        <v/>
      </c>
      <c r="Y16" s="9" t="str">
        <f>IF(AND(Calculations!AB16&gt;=3, OR(Calculations!M16&lt;27, Calculations!M16="")), Calculations!CO16, "Failure")</f>
        <v/>
      </c>
      <c r="Z16" s="9" t="str">
        <f>IF(AND(Calculations!AB16&gt;=3, OR(Calculations!M16&lt;27, Calculations!M16="")), Calculations!DO16, "Failure")</f>
        <v/>
      </c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spans="1:38" x14ac:dyDescent="0.25">
      <c r="A17" s="2" t="str">
        <f>'Gene Table'!B16</f>
        <v>PTEN</v>
      </c>
      <c r="B17" s="3" t="s">
        <v>18</v>
      </c>
      <c r="C17" s="9">
        <f>IF(AND(Calculations!Q17&gt;=3,OR(Calculations!D17&lt;27, Calculations!D17="")), Calculations!CD17, "Failure")</f>
        <v>4.1099719490074862E-2</v>
      </c>
      <c r="D17" s="9">
        <f>IF(AND(Calculations!Q17&gt;=3, OR(Calculations!D17&lt;27, Calculations!D17="")), Calculations!DD17, "Failure")</f>
        <v>0.95890028050992515</v>
      </c>
      <c r="E17" s="9">
        <f>IF(AND(Calculations!R17&gt;=3, OR(Calculations!E17&lt;27, Calculations!E17="")), Calculations!CE17, "Failure")</f>
        <v>9.4704571863434048E-2</v>
      </c>
      <c r="F17" s="9">
        <f>IF(AND(Calculations!R17&gt;=3, OR(Calculations!E17&lt;27, Calculations!E17="")), Calculations!DE17, "Failure")</f>
        <v>0.90529542813656594</v>
      </c>
      <c r="G17" s="9">
        <f>IF(AND(Calculations!S17&gt;=3, OR(Calculations!F17&lt;27, Calculations!F17="")), Calculations!CF17, "Failure")</f>
        <v>4.1583537755612243E-2</v>
      </c>
      <c r="H17" s="9">
        <f>IF(AND(Calculations!S17&gt;=3, OR(Calculations!F17&lt;27, Calculations!F17="")), Calculations!DF17, "Failure")</f>
        <v>0.95841646224438781</v>
      </c>
      <c r="I17" s="9">
        <f>IF(AND(Calculations!T17&gt;=3, OR(Calculations!G17&lt;27, Calculations!G17="")), Calculations!CG17, "Failure")</f>
        <v>1.5649431593852917E-2</v>
      </c>
      <c r="J17" s="9">
        <f>IF(AND(Calculations!T17&gt;=3, OR(Calculations!G17&lt;27, Calculations!G17="")), Calculations!DG17, "Failure")</f>
        <v>0.9843505684061471</v>
      </c>
      <c r="K17" s="9" t="str">
        <f>IF(AND(Calculations!U17&gt;=3, OR(Calculations!H17&lt;27, Calculations!H17="")), Calculations!CH17, "Failure")</f>
        <v/>
      </c>
      <c r="L17" s="9" t="str">
        <f>IF(AND(Calculations!U17&gt;=3, OR(Calculations!H17&lt;27, Calculations!H17="")), Calculations!DH17, "Failure")</f>
        <v/>
      </c>
      <c r="M17" s="9" t="str">
        <f>IF(AND(Calculations!V17&gt;=3, OR(Calculations!I17&lt;27, Calculations!I17="")), Calculations!CI17, "Failure")</f>
        <v/>
      </c>
      <c r="N17" s="9" t="str">
        <f>IF(AND(Calculations!V17&gt;=3, OR(Calculations!I17&lt;27, Calculations!I17="")), Calculations!DI17, "Failure")</f>
        <v/>
      </c>
      <c r="O17" s="9" t="str">
        <f>IF(AND(Calculations!W17&gt;=3, OR(Calculations!J17&lt;27, Calculations!J17="")), Calculations!CJ17, "Failure")</f>
        <v/>
      </c>
      <c r="P17" s="9" t="str">
        <f>IF(AND(Calculations!W17&gt;=3, OR(Calculations!J17&lt;27, Calculations!J17="")), Calculations!DJ17, "Failure")</f>
        <v/>
      </c>
      <c r="Q17" s="9" t="str">
        <f>IF(AND(Calculations!X17&gt;=3, OR(Calculations!K17&lt;27, Calculations!K17="")), Calculations!CK17, "Failure")</f>
        <v/>
      </c>
      <c r="R17" s="9" t="str">
        <f>IF(AND(Calculations!X17&gt;=3, OR(Calculations!K17&lt;27, Calculations!K17="")), Calculations!DK17, "Failure")</f>
        <v/>
      </c>
      <c r="S17" s="9" t="str">
        <f>IF(AND(Calculations!Y17&gt;=3, OR(Calculations!L17&lt;27, Calculations!L17="")), Calculations!CL17, "Failure")</f>
        <v/>
      </c>
      <c r="T17" s="9" t="str">
        <f>IF(AND(Calculations!Y17&gt;=3, OR(Calculations!L17&lt;27, Calculations!L17="")), Calculations!DL17, "Failure")</f>
        <v/>
      </c>
      <c r="U17" s="9" t="str">
        <f>IF(AND(Calculations!Z17&gt;=3, OR(Calculations!K17&lt;27, Calculations!K17="")), Calculations!CM17, "Failure")</f>
        <v/>
      </c>
      <c r="V17" s="9" t="str">
        <f>IF(AND(Calculations!Z17&gt;=3, OR(Calculations!K17&lt;27, Calculations!K17="")), Calculations!DM17, "Failure")</f>
        <v/>
      </c>
      <c r="W17" s="9" t="str">
        <f>IF(AND(Calculations!AA17&gt;=3, OR(Calculations!L17&lt;27, Calculations!L17="")), Calculations!CN17, "Failure")</f>
        <v/>
      </c>
      <c r="X17" s="9" t="str">
        <f>IF(AND(Calculations!AA17&gt;=3, OR(Calculations!L17&lt;27, Calculations!L17="")), Calculations!DN17, "Failure")</f>
        <v/>
      </c>
      <c r="Y17" s="9" t="str">
        <f>IF(AND(Calculations!AB17&gt;=3, OR(Calculations!M17&lt;27, Calculations!M17="")), Calculations!CO17, "Failure")</f>
        <v/>
      </c>
      <c r="Z17" s="9" t="str">
        <f>IF(AND(Calculations!AB17&gt;=3, OR(Calculations!M17&lt;27, Calculations!M17="")), Calculations!DO17, "Failure")</f>
        <v/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spans="1:38" x14ac:dyDescent="0.25">
      <c r="A18" s="2" t="str">
        <f>'Gene Table'!B17</f>
        <v>PTGS2</v>
      </c>
      <c r="B18" s="3" t="s">
        <v>19</v>
      </c>
      <c r="C18" s="9">
        <f>IF(AND(Calculations!Q18&gt;=3,OR(Calculations!D18&lt;27, Calculations!D18="")), Calculations!CD18, "Failure")</f>
        <v>1.2262785141760633E-2</v>
      </c>
      <c r="D18" s="9">
        <f>IF(AND(Calculations!Q18&gt;=3, OR(Calculations!D18&lt;27, Calculations!D18="")), Calculations!DD18, "Failure")</f>
        <v>0.9877372148582394</v>
      </c>
      <c r="E18" s="9">
        <f>IF(AND(Calculations!R18&gt;=3, OR(Calculations!E18&lt;27, Calculations!E18="")), Calculations!CE18, "Failure")</f>
        <v>1.1829137030434094E-2</v>
      </c>
      <c r="F18" s="9">
        <f>IF(AND(Calculations!R18&gt;=3, OR(Calculations!E18&lt;27, Calculations!E18="")), Calculations!DE18, "Failure")</f>
        <v>0.98817086296956591</v>
      </c>
      <c r="G18" s="9">
        <f>IF(AND(Calculations!S18&gt;=3, OR(Calculations!F18&lt;27, Calculations!F18="")), Calculations!CF18, "Failure")</f>
        <v>2.7113921405073314E-2</v>
      </c>
      <c r="H18" s="9">
        <f>IF(AND(Calculations!S18&gt;=3, OR(Calculations!F18&lt;27, Calculations!F18="")), Calculations!DF18, "Failure")</f>
        <v>0.97288607859492671</v>
      </c>
      <c r="I18" s="9">
        <f>IF(AND(Calculations!T18&gt;=3, OR(Calculations!G18&lt;27, Calculations!G18="")), Calculations!CG18, "Failure")</f>
        <v>2.0771176627545077E-2</v>
      </c>
      <c r="J18" s="9">
        <f>IF(AND(Calculations!T18&gt;=3, OR(Calculations!G18&lt;27, Calculations!G18="")), Calculations!DG18, "Failure")</f>
        <v>0.97922882337245487</v>
      </c>
      <c r="K18" s="9" t="str">
        <f>IF(AND(Calculations!U18&gt;=3, OR(Calculations!H18&lt;27, Calculations!H18="")), Calculations!CH18, "Failure")</f>
        <v/>
      </c>
      <c r="L18" s="9" t="str">
        <f>IF(AND(Calculations!U18&gt;=3, OR(Calculations!H18&lt;27, Calculations!H18="")), Calculations!DH18, "Failure")</f>
        <v/>
      </c>
      <c r="M18" s="9" t="str">
        <f>IF(AND(Calculations!V18&gt;=3, OR(Calculations!I18&lt;27, Calculations!I18="")), Calculations!CI18, "Failure")</f>
        <v/>
      </c>
      <c r="N18" s="9" t="str">
        <f>IF(AND(Calculations!V18&gt;=3, OR(Calculations!I18&lt;27, Calculations!I18="")), Calculations!DI18, "Failure")</f>
        <v/>
      </c>
      <c r="O18" s="9" t="str">
        <f>IF(AND(Calculations!W18&gt;=3, OR(Calculations!J18&lt;27, Calculations!J18="")), Calculations!CJ18, "Failure")</f>
        <v/>
      </c>
      <c r="P18" s="9" t="str">
        <f>IF(AND(Calculations!W18&gt;=3, OR(Calculations!J18&lt;27, Calculations!J18="")), Calculations!DJ18, "Failure")</f>
        <v/>
      </c>
      <c r="Q18" s="9" t="str">
        <f>IF(AND(Calculations!X18&gt;=3, OR(Calculations!K18&lt;27, Calculations!K18="")), Calculations!CK18, "Failure")</f>
        <v/>
      </c>
      <c r="R18" s="9" t="str">
        <f>IF(AND(Calculations!X18&gt;=3, OR(Calculations!K18&lt;27, Calculations!K18="")), Calculations!DK18, "Failure")</f>
        <v/>
      </c>
      <c r="S18" s="9" t="str">
        <f>IF(AND(Calculations!Y18&gt;=3, OR(Calculations!L18&lt;27, Calculations!L18="")), Calculations!CL18, "Failure")</f>
        <v/>
      </c>
      <c r="T18" s="9" t="str">
        <f>IF(AND(Calculations!Y18&gt;=3, OR(Calculations!L18&lt;27, Calculations!L18="")), Calculations!DL18, "Failure")</f>
        <v/>
      </c>
      <c r="U18" s="9" t="str">
        <f>IF(AND(Calculations!Z18&gt;=3, OR(Calculations!K18&lt;27, Calculations!K18="")), Calculations!CM18, "Failure")</f>
        <v/>
      </c>
      <c r="V18" s="9" t="str">
        <f>IF(AND(Calculations!Z18&gt;=3, OR(Calculations!K18&lt;27, Calculations!K18="")), Calculations!DM18, "Failure")</f>
        <v/>
      </c>
      <c r="W18" s="9" t="str">
        <f>IF(AND(Calculations!AA18&gt;=3, OR(Calculations!L18&lt;27, Calculations!L18="")), Calculations!CN18, "Failure")</f>
        <v/>
      </c>
      <c r="X18" s="9" t="str">
        <f>IF(AND(Calculations!AA18&gt;=3, OR(Calculations!L18&lt;27, Calculations!L18="")), Calculations!DN18, "Failure")</f>
        <v/>
      </c>
      <c r="Y18" s="9" t="str">
        <f>IF(AND(Calculations!AB18&gt;=3, OR(Calculations!M18&lt;27, Calculations!M18="")), Calculations!CO18, "Failure")</f>
        <v/>
      </c>
      <c r="Z18" s="9" t="str">
        <f>IF(AND(Calculations!AB18&gt;=3, OR(Calculations!M18&lt;27, Calculations!M18="")), Calculations!DO18, "Failure")</f>
        <v/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spans="1:38" x14ac:dyDescent="0.25">
      <c r="A19" s="2" t="str">
        <f>'Gene Table'!B18</f>
        <v>PYCARD</v>
      </c>
      <c r="B19" s="3" t="s">
        <v>20</v>
      </c>
      <c r="C19" s="9">
        <f>IF(AND(Calculations!Q19&gt;=3,OR(Calculations!D19&lt;27, Calculations!D19="")), Calculations!CD19, "Failure")</f>
        <v>0.99999445709390666</v>
      </c>
      <c r="D19" s="9">
        <f>IF(AND(Calculations!Q19&gt;=3, OR(Calculations!D19&lt;27, Calculations!D19="")), Calculations!DD19, "Failure")</f>
        <v>5.5429060933365193E-6</v>
      </c>
      <c r="E19" s="9">
        <f>IF(AND(Calculations!R19&gt;=3, OR(Calculations!E19&lt;27, Calculations!E19="")), Calculations!CE19, "Failure")</f>
        <v>0.80443748716039842</v>
      </c>
      <c r="F19" s="9">
        <f>IF(AND(Calculations!R19&gt;=3, OR(Calculations!E19&lt;27, Calculations!E19="")), Calculations!DE19, "Failure")</f>
        <v>0.19556251283960158</v>
      </c>
      <c r="G19" s="9">
        <f>IF(AND(Calculations!S19&gt;=3, OR(Calculations!F19&lt;27, Calculations!F19="")), Calculations!CF19, "Failure")</f>
        <v>0.3202288128905566</v>
      </c>
      <c r="H19" s="9">
        <f>IF(AND(Calculations!S19&gt;=3, OR(Calculations!F19&lt;27, Calculations!F19="")), Calculations!DF19, "Failure")</f>
        <v>0.6797711871094434</v>
      </c>
      <c r="I19" s="9">
        <f>IF(AND(Calculations!T19&gt;=3, OR(Calculations!G19&lt;27, Calculations!G19="")), Calculations!CG19, "Failure")</f>
        <v>4.4664912950612326E-2</v>
      </c>
      <c r="J19" s="9">
        <f>IF(AND(Calculations!T19&gt;=3, OR(Calculations!G19&lt;27, Calculations!G19="")), Calculations!DG19, "Failure")</f>
        <v>0.95533508704938763</v>
      </c>
      <c r="K19" s="9" t="str">
        <f>IF(AND(Calculations!U19&gt;=3, OR(Calculations!H19&lt;27, Calculations!H19="")), Calculations!CH19, "Failure")</f>
        <v/>
      </c>
      <c r="L19" s="9" t="str">
        <f>IF(AND(Calculations!U19&gt;=3, OR(Calculations!H19&lt;27, Calculations!H19="")), Calculations!DH19, "Failure")</f>
        <v/>
      </c>
      <c r="M19" s="9" t="str">
        <f>IF(AND(Calculations!V19&gt;=3, OR(Calculations!I19&lt;27, Calculations!I19="")), Calculations!CI19, "Failure")</f>
        <v/>
      </c>
      <c r="N19" s="9" t="str">
        <f>IF(AND(Calculations!V19&gt;=3, OR(Calculations!I19&lt;27, Calculations!I19="")), Calculations!DI19, "Failure")</f>
        <v/>
      </c>
      <c r="O19" s="9" t="str">
        <f>IF(AND(Calculations!W19&gt;=3, OR(Calculations!J19&lt;27, Calculations!J19="")), Calculations!CJ19, "Failure")</f>
        <v/>
      </c>
      <c r="P19" s="9" t="str">
        <f>IF(AND(Calculations!W19&gt;=3, OR(Calculations!J19&lt;27, Calculations!J19="")), Calculations!DJ19, "Failure")</f>
        <v/>
      </c>
      <c r="Q19" s="9" t="str">
        <f>IF(AND(Calculations!X19&gt;=3, OR(Calculations!K19&lt;27, Calculations!K19="")), Calculations!CK19, "Failure")</f>
        <v/>
      </c>
      <c r="R19" s="9" t="str">
        <f>IF(AND(Calculations!X19&gt;=3, OR(Calculations!K19&lt;27, Calculations!K19="")), Calculations!DK19, "Failure")</f>
        <v/>
      </c>
      <c r="S19" s="9" t="str">
        <f>IF(AND(Calculations!Y19&gt;=3, OR(Calculations!L19&lt;27, Calculations!L19="")), Calculations!CL19, "Failure")</f>
        <v/>
      </c>
      <c r="T19" s="9" t="str">
        <f>IF(AND(Calculations!Y19&gt;=3, OR(Calculations!L19&lt;27, Calculations!L19="")), Calculations!DL19, "Failure")</f>
        <v/>
      </c>
      <c r="U19" s="9" t="str">
        <f>IF(AND(Calculations!Z19&gt;=3, OR(Calculations!K19&lt;27, Calculations!K19="")), Calculations!CM19, "Failure")</f>
        <v/>
      </c>
      <c r="V19" s="9" t="str">
        <f>IF(AND(Calculations!Z19&gt;=3, OR(Calculations!K19&lt;27, Calculations!K19="")), Calculations!DM19, "Failure")</f>
        <v/>
      </c>
      <c r="W19" s="9" t="str">
        <f>IF(AND(Calculations!AA19&gt;=3, OR(Calculations!L19&lt;27, Calculations!L19="")), Calculations!CN19, "Failure")</f>
        <v/>
      </c>
      <c r="X19" s="9" t="str">
        <f>IF(AND(Calculations!AA19&gt;=3, OR(Calculations!L19&lt;27, Calculations!L19="")), Calculations!DN19, "Failure")</f>
        <v/>
      </c>
      <c r="Y19" s="9" t="str">
        <f>IF(AND(Calculations!AB19&gt;=3, OR(Calculations!M19&lt;27, Calculations!M19="")), Calculations!CO19, "Failure")</f>
        <v/>
      </c>
      <c r="Z19" s="9" t="str">
        <f>IF(AND(Calculations!AB19&gt;=3, OR(Calculations!M19&lt;27, Calculations!M19="")), Calculations!DO19, "Failure")</f>
        <v/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x14ac:dyDescent="0.25">
      <c r="A20" s="2" t="str">
        <f>'Gene Table'!B19</f>
        <v>RASSF1</v>
      </c>
      <c r="B20" s="3" t="s">
        <v>21</v>
      </c>
      <c r="C20" s="9">
        <f>IF(AND(Calculations!Q20&gt;=3,OR(Calculations!D20&lt;27, Calculations!D20="")), Calculations!CD20, "Failure")</f>
        <v>3.9326399933323299E-2</v>
      </c>
      <c r="D20" s="9">
        <f>IF(AND(Calculations!Q20&gt;=3, OR(Calculations!D20&lt;27, Calculations!D20="")), Calculations!DD20, "Failure")</f>
        <v>0.96067360006667668</v>
      </c>
      <c r="E20" s="9">
        <f>IF(AND(Calculations!R20&gt;=3, OR(Calculations!E20&lt;27, Calculations!E20="")), Calculations!CE20, "Failure")</f>
        <v>0.1148333830423198</v>
      </c>
      <c r="F20" s="9">
        <f>IF(AND(Calculations!R20&gt;=3, OR(Calculations!E20&lt;27, Calculations!E20="")), Calculations!DE20, "Failure")</f>
        <v>0.88516661695768017</v>
      </c>
      <c r="G20" s="9">
        <f>IF(AND(Calculations!S20&gt;=3, OR(Calculations!F20&lt;27, Calculations!F20="")), Calculations!CF20, "Failure")</f>
        <v>0.20353388451706719</v>
      </c>
      <c r="H20" s="9">
        <f>IF(AND(Calculations!S20&gt;=3, OR(Calculations!F20&lt;27, Calculations!F20="")), Calculations!DF20, "Failure")</f>
        <v>0.79646611548293278</v>
      </c>
      <c r="I20" s="9">
        <f>IF(AND(Calculations!T20&gt;=3, OR(Calculations!G20&lt;27, Calculations!G20="")), Calculations!CG20, "Failure")</f>
        <v>0.17391795485178288</v>
      </c>
      <c r="J20" s="9">
        <f>IF(AND(Calculations!T20&gt;=3, OR(Calculations!G20&lt;27, Calculations!G20="")), Calculations!DG20, "Failure")</f>
        <v>0.82608204514821715</v>
      </c>
      <c r="K20" s="9" t="str">
        <f>IF(AND(Calculations!U20&gt;=3, OR(Calculations!H20&lt;27, Calculations!H20="")), Calculations!CH20, "Failure")</f>
        <v/>
      </c>
      <c r="L20" s="9" t="str">
        <f>IF(AND(Calculations!U20&gt;=3, OR(Calculations!H20&lt;27, Calculations!H20="")), Calculations!DH20, "Failure")</f>
        <v/>
      </c>
      <c r="M20" s="9" t="str">
        <f>IF(AND(Calculations!V20&gt;=3, OR(Calculations!I20&lt;27, Calculations!I20="")), Calculations!CI20, "Failure")</f>
        <v/>
      </c>
      <c r="N20" s="9" t="str">
        <f>IF(AND(Calculations!V20&gt;=3, OR(Calculations!I20&lt;27, Calculations!I20="")), Calculations!DI20, "Failure")</f>
        <v/>
      </c>
      <c r="O20" s="9" t="str">
        <f>IF(AND(Calculations!W20&gt;=3, OR(Calculations!J20&lt;27, Calculations!J20="")), Calculations!CJ20, "Failure")</f>
        <v/>
      </c>
      <c r="P20" s="9" t="str">
        <f>IF(AND(Calculations!W20&gt;=3, OR(Calculations!J20&lt;27, Calculations!J20="")), Calculations!DJ20, "Failure")</f>
        <v/>
      </c>
      <c r="Q20" s="9" t="str">
        <f>IF(AND(Calculations!X20&gt;=3, OR(Calculations!K20&lt;27, Calculations!K20="")), Calculations!CK20, "Failure")</f>
        <v/>
      </c>
      <c r="R20" s="9" t="str">
        <f>IF(AND(Calculations!X20&gt;=3, OR(Calculations!K20&lt;27, Calculations!K20="")), Calculations!DK20, "Failure")</f>
        <v/>
      </c>
      <c r="S20" s="9" t="str">
        <f>IF(AND(Calculations!Y20&gt;=3, OR(Calculations!L20&lt;27, Calculations!L20="")), Calculations!CL20, "Failure")</f>
        <v/>
      </c>
      <c r="T20" s="9" t="str">
        <f>IF(AND(Calculations!Y20&gt;=3, OR(Calculations!L20&lt;27, Calculations!L20="")), Calculations!DL20, "Failure")</f>
        <v/>
      </c>
      <c r="U20" s="9" t="str">
        <f>IF(AND(Calculations!Z20&gt;=3, OR(Calculations!K20&lt;27, Calculations!K20="")), Calculations!CM20, "Failure")</f>
        <v/>
      </c>
      <c r="V20" s="9" t="str">
        <f>IF(AND(Calculations!Z20&gt;=3, OR(Calculations!K20&lt;27, Calculations!K20="")), Calculations!DM20, "Failure")</f>
        <v/>
      </c>
      <c r="W20" s="9" t="str">
        <f>IF(AND(Calculations!AA20&gt;=3, OR(Calculations!L20&lt;27, Calculations!L20="")), Calculations!CN20, "Failure")</f>
        <v/>
      </c>
      <c r="X20" s="9" t="str">
        <f>IF(AND(Calculations!AA20&gt;=3, OR(Calculations!L20&lt;27, Calculations!L20="")), Calculations!DN20, "Failure")</f>
        <v/>
      </c>
      <c r="Y20" s="9" t="str">
        <f>IF(AND(Calculations!AB20&gt;=3, OR(Calculations!M20&lt;27, Calculations!M20="")), Calculations!CO20, "Failure")</f>
        <v/>
      </c>
      <c r="Z20" s="9" t="str">
        <f>IF(AND(Calculations!AB20&gt;=3, OR(Calculations!M20&lt;27, Calculations!M20="")), Calculations!DO20, "Failure")</f>
        <v/>
      </c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x14ac:dyDescent="0.25">
      <c r="A21" s="2" t="str">
        <f>'Gene Table'!B20</f>
        <v>SFN</v>
      </c>
      <c r="B21" s="3" t="s">
        <v>22</v>
      </c>
      <c r="C21" s="9">
        <f>IF(AND(Calculations!Q21&gt;=3,OR(Calculations!D21&lt;27, Calculations!D21="")), Calculations!CD21, "Failure")</f>
        <v>0.99999624914113117</v>
      </c>
      <c r="D21" s="9">
        <f>IF(AND(Calculations!Q21&gt;=3, OR(Calculations!D21&lt;27, Calculations!D21="")), Calculations!DD21, "Failure")</f>
        <v>3.7508588688339728E-6</v>
      </c>
      <c r="E21" s="9">
        <f>IF(AND(Calculations!R21&gt;=3, OR(Calculations!E21&lt;27, Calculations!E21="")), Calculations!CE21, "Failure")</f>
        <v>0.79460366656620107</v>
      </c>
      <c r="F21" s="9">
        <f>IF(AND(Calculations!R21&gt;=3, OR(Calculations!E21&lt;27, Calculations!E21="")), Calculations!DE21, "Failure")</f>
        <v>0.20539633343379893</v>
      </c>
      <c r="G21" s="9">
        <f>IF(AND(Calculations!S21&gt;=3, OR(Calculations!F21&lt;27, Calculations!F21="")), Calculations!CF21, "Failure")</f>
        <v>0.22893731487629354</v>
      </c>
      <c r="H21" s="9">
        <f>IF(AND(Calculations!S21&gt;=3, OR(Calculations!F21&lt;27, Calculations!F21="")), Calculations!DF21, "Failure")</f>
        <v>0.77106268512370646</v>
      </c>
      <c r="I21" s="9">
        <f>IF(AND(Calculations!T21&gt;=3, OR(Calculations!G21&lt;27, Calculations!G21="")), Calculations!CG21, "Failure")</f>
        <v>2.2362392151602198E-2</v>
      </c>
      <c r="J21" s="9">
        <f>IF(AND(Calculations!T21&gt;=3, OR(Calculations!G21&lt;27, Calculations!G21="")), Calculations!DG21, "Failure")</f>
        <v>0.97763760784839782</v>
      </c>
      <c r="K21" s="9" t="str">
        <f>IF(AND(Calculations!U21&gt;=3, OR(Calculations!H21&lt;27, Calculations!H21="")), Calculations!CH21, "Failure")</f>
        <v/>
      </c>
      <c r="L21" s="9" t="str">
        <f>IF(AND(Calculations!U21&gt;=3, OR(Calculations!H21&lt;27, Calculations!H21="")), Calculations!DH21, "Failure")</f>
        <v/>
      </c>
      <c r="M21" s="9" t="str">
        <f>IF(AND(Calculations!V21&gt;=3, OR(Calculations!I21&lt;27, Calculations!I21="")), Calculations!CI21, "Failure")</f>
        <v/>
      </c>
      <c r="N21" s="9" t="str">
        <f>IF(AND(Calculations!V21&gt;=3, OR(Calculations!I21&lt;27, Calculations!I21="")), Calculations!DI21, "Failure")</f>
        <v/>
      </c>
      <c r="O21" s="9" t="str">
        <f>IF(AND(Calculations!W21&gt;=3, OR(Calculations!J21&lt;27, Calculations!J21="")), Calculations!CJ21, "Failure")</f>
        <v/>
      </c>
      <c r="P21" s="9" t="str">
        <f>IF(AND(Calculations!W21&gt;=3, OR(Calculations!J21&lt;27, Calculations!J21="")), Calculations!DJ21, "Failure")</f>
        <v/>
      </c>
      <c r="Q21" s="9" t="str">
        <f>IF(AND(Calculations!X21&gt;=3, OR(Calculations!K21&lt;27, Calculations!K21="")), Calculations!CK21, "Failure")</f>
        <v/>
      </c>
      <c r="R21" s="9" t="str">
        <f>IF(AND(Calculations!X21&gt;=3, OR(Calculations!K21&lt;27, Calculations!K21="")), Calculations!DK21, "Failure")</f>
        <v/>
      </c>
      <c r="S21" s="9" t="str">
        <f>IF(AND(Calculations!Y21&gt;=3, OR(Calculations!L21&lt;27, Calculations!L21="")), Calculations!CL21, "Failure")</f>
        <v/>
      </c>
      <c r="T21" s="9" t="str">
        <f>IF(AND(Calculations!Y21&gt;=3, OR(Calculations!L21&lt;27, Calculations!L21="")), Calculations!DL21, "Failure")</f>
        <v/>
      </c>
      <c r="U21" s="9" t="str">
        <f>IF(AND(Calculations!Z21&gt;=3, OR(Calculations!K21&lt;27, Calculations!K21="")), Calculations!CM21, "Failure")</f>
        <v/>
      </c>
      <c r="V21" s="9" t="str">
        <f>IF(AND(Calculations!Z21&gt;=3, OR(Calculations!K21&lt;27, Calculations!K21="")), Calculations!DM21, "Failure")</f>
        <v/>
      </c>
      <c r="W21" s="9" t="str">
        <f>IF(AND(Calculations!AA21&gt;=3, OR(Calculations!L21&lt;27, Calculations!L21="")), Calculations!CN21, "Failure")</f>
        <v/>
      </c>
      <c r="X21" s="9" t="str">
        <f>IF(AND(Calculations!AA21&gt;=3, OR(Calculations!L21&lt;27, Calculations!L21="")), Calculations!DN21, "Failure")</f>
        <v/>
      </c>
      <c r="Y21" s="9" t="str">
        <f>IF(AND(Calculations!AB21&gt;=3, OR(Calculations!M21&lt;27, Calculations!M21="")), Calculations!CO21, "Failure")</f>
        <v/>
      </c>
      <c r="Z21" s="9" t="str">
        <f>IF(AND(Calculations!AB21&gt;=3, OR(Calculations!M21&lt;27, Calculations!M21="")), Calculations!DO21, "Failure")</f>
        <v/>
      </c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x14ac:dyDescent="0.25">
      <c r="A22" s="2" t="str">
        <f>'Gene Table'!B21</f>
        <v>SLIT2</v>
      </c>
      <c r="B22" s="3" t="s">
        <v>23</v>
      </c>
      <c r="C22" s="9">
        <f>IF(AND(Calculations!Q22&gt;=3,OR(Calculations!D22&lt;27, Calculations!D22="")), Calculations!CD22, "Failure")</f>
        <v>5.012100137059422E-2</v>
      </c>
      <c r="D22" s="9">
        <f>IF(AND(Calculations!Q22&gt;=3, OR(Calculations!D22&lt;27, Calculations!D22="")), Calculations!DD22, "Failure")</f>
        <v>0.94987899862940584</v>
      </c>
      <c r="E22" s="9">
        <f>IF(AND(Calculations!R22&gt;=3, OR(Calculations!E22&lt;27, Calculations!E22="")), Calculations!CE22, "Failure")</f>
        <v>5.4002206018188337E-2</v>
      </c>
      <c r="F22" s="9">
        <f>IF(AND(Calculations!R22&gt;=3, OR(Calculations!E22&lt;27, Calculations!E22="")), Calculations!DE22, "Failure")</f>
        <v>0.94599779398181161</v>
      </c>
      <c r="G22" s="9">
        <f>IF(AND(Calculations!S22&gt;=3, OR(Calculations!F22&lt;27, Calculations!F22="")), Calculations!CF22, "Failure")</f>
        <v>0.12008341621866123</v>
      </c>
      <c r="H22" s="9">
        <f>IF(AND(Calculations!S22&gt;=3, OR(Calculations!F22&lt;27, Calculations!F22="")), Calculations!DF22, "Failure")</f>
        <v>0.87991658378133875</v>
      </c>
      <c r="I22" s="9">
        <f>IF(AND(Calculations!T22&gt;=3, OR(Calculations!G22&lt;27, Calculations!G22="")), Calculations!CG22, "Failure")</f>
        <v>7.4167579903536951E-2</v>
      </c>
      <c r="J22" s="9">
        <f>IF(AND(Calculations!T22&gt;=3, OR(Calculations!G22&lt;27, Calculations!G22="")), Calculations!DG22, "Failure")</f>
        <v>0.92583242009646305</v>
      </c>
      <c r="K22" s="9" t="str">
        <f>IF(AND(Calculations!U22&gt;=3, OR(Calculations!H22&lt;27, Calculations!H22="")), Calculations!CH22, "Failure")</f>
        <v/>
      </c>
      <c r="L22" s="9" t="str">
        <f>IF(AND(Calculations!U22&gt;=3, OR(Calculations!H22&lt;27, Calculations!H22="")), Calculations!DH22, "Failure")</f>
        <v/>
      </c>
      <c r="M22" s="9" t="str">
        <f>IF(AND(Calculations!V22&gt;=3, OR(Calculations!I22&lt;27, Calculations!I22="")), Calculations!CI22, "Failure")</f>
        <v/>
      </c>
      <c r="N22" s="9" t="str">
        <f>IF(AND(Calculations!V22&gt;=3, OR(Calculations!I22&lt;27, Calculations!I22="")), Calculations!DI22, "Failure")</f>
        <v/>
      </c>
      <c r="O22" s="9" t="str">
        <f>IF(AND(Calculations!W22&gt;=3, OR(Calculations!J22&lt;27, Calculations!J22="")), Calculations!CJ22, "Failure")</f>
        <v/>
      </c>
      <c r="P22" s="9" t="str">
        <f>IF(AND(Calculations!W22&gt;=3, OR(Calculations!J22&lt;27, Calculations!J22="")), Calculations!DJ22, "Failure")</f>
        <v/>
      </c>
      <c r="Q22" s="9" t="str">
        <f>IF(AND(Calculations!X22&gt;=3, OR(Calculations!K22&lt;27, Calculations!K22="")), Calculations!CK22, "Failure")</f>
        <v/>
      </c>
      <c r="R22" s="9" t="str">
        <f>IF(AND(Calculations!X22&gt;=3, OR(Calculations!K22&lt;27, Calculations!K22="")), Calculations!DK22, "Failure")</f>
        <v/>
      </c>
      <c r="S22" s="9" t="str">
        <f>IF(AND(Calculations!Y22&gt;=3, OR(Calculations!L22&lt;27, Calculations!L22="")), Calculations!CL22, "Failure")</f>
        <v/>
      </c>
      <c r="T22" s="9" t="str">
        <f>IF(AND(Calculations!Y22&gt;=3, OR(Calculations!L22&lt;27, Calculations!L22="")), Calculations!DL22, "Failure")</f>
        <v/>
      </c>
      <c r="U22" s="9" t="str">
        <f>IF(AND(Calculations!Z22&gt;=3, OR(Calculations!K22&lt;27, Calculations!K22="")), Calculations!CM22, "Failure")</f>
        <v/>
      </c>
      <c r="V22" s="9" t="str">
        <f>IF(AND(Calculations!Z22&gt;=3, OR(Calculations!K22&lt;27, Calculations!K22="")), Calculations!DM22, "Failure")</f>
        <v/>
      </c>
      <c r="W22" s="9" t="str">
        <f>IF(AND(Calculations!AA22&gt;=3, OR(Calculations!L22&lt;27, Calculations!L22="")), Calculations!CN22, "Failure")</f>
        <v/>
      </c>
      <c r="X22" s="9" t="str">
        <f>IF(AND(Calculations!AA22&gt;=3, OR(Calculations!L22&lt;27, Calculations!L22="")), Calculations!DN22, "Failure")</f>
        <v/>
      </c>
      <c r="Y22" s="9" t="str">
        <f>IF(AND(Calculations!AB22&gt;=3, OR(Calculations!M22&lt;27, Calculations!M22="")), Calculations!CO22, "Failure")</f>
        <v/>
      </c>
      <c r="Z22" s="9" t="str">
        <f>IF(AND(Calculations!AB22&gt;=3, OR(Calculations!M22&lt;27, Calculations!M22="")), Calculations!DO22, "Failure")</f>
        <v/>
      </c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x14ac:dyDescent="0.25">
      <c r="A23" s="2" t="str">
        <f>'Gene Table'!B22</f>
        <v>THBS1</v>
      </c>
      <c r="B23" s="3" t="s">
        <v>24</v>
      </c>
      <c r="C23" s="9">
        <f>IF(AND(Calculations!Q23&gt;=3,OR(Calculations!D23&lt;27, Calculations!D23="")), Calculations!CD23, "Failure")</f>
        <v>0.13049076691828407</v>
      </c>
      <c r="D23" s="9">
        <f>IF(AND(Calculations!Q23&gt;=3, OR(Calculations!D23&lt;27, Calculations!D23="")), Calculations!DD23, "Failure")</f>
        <v>0.86950923308171579</v>
      </c>
      <c r="E23" s="9">
        <f>IF(AND(Calculations!R23&gt;=3, OR(Calculations!E23&lt;27, Calculations!E23="")), Calculations!CE23, "Failure")</f>
        <v>0.158320065607126</v>
      </c>
      <c r="F23" s="9">
        <f>IF(AND(Calculations!R23&gt;=3, OR(Calculations!E23&lt;27, Calculations!E23="")), Calculations!DE23, "Failure")</f>
        <v>0.84167993439287403</v>
      </c>
      <c r="G23" s="9">
        <f>IF(AND(Calculations!S23&gt;=3, OR(Calculations!F23&lt;27, Calculations!F23="")), Calculations!CF23, "Failure")</f>
        <v>7.6942972463278095E-2</v>
      </c>
      <c r="H23" s="9">
        <f>IF(AND(Calculations!S23&gt;=3, OR(Calculations!F23&lt;27, Calculations!F23="")), Calculations!DF23, "Failure")</f>
        <v>0.92305702753672192</v>
      </c>
      <c r="I23" s="9">
        <f>IF(AND(Calculations!T23&gt;=3, OR(Calculations!G23&lt;27, Calculations!G23="")), Calculations!CG23, "Failure")</f>
        <v>5.5899236269523291E-2</v>
      </c>
      <c r="J23" s="9">
        <f>IF(AND(Calculations!T23&gt;=3, OR(Calculations!G23&lt;27, Calculations!G23="")), Calculations!DG23, "Failure")</f>
        <v>0.94410076373047669</v>
      </c>
      <c r="K23" s="9" t="str">
        <f>IF(AND(Calculations!U23&gt;=3, OR(Calculations!H23&lt;27, Calculations!H23="")), Calculations!CH23, "Failure")</f>
        <v/>
      </c>
      <c r="L23" s="9" t="str">
        <f>IF(AND(Calculations!U23&gt;=3, OR(Calculations!H23&lt;27, Calculations!H23="")), Calculations!DH23, "Failure")</f>
        <v/>
      </c>
      <c r="M23" s="9" t="str">
        <f>IF(AND(Calculations!V23&gt;=3, OR(Calculations!I23&lt;27, Calculations!I23="")), Calculations!CI23, "Failure")</f>
        <v/>
      </c>
      <c r="N23" s="9" t="str">
        <f>IF(AND(Calculations!V23&gt;=3, OR(Calculations!I23&lt;27, Calculations!I23="")), Calculations!DI23, "Failure")</f>
        <v/>
      </c>
      <c r="O23" s="9" t="str">
        <f>IF(AND(Calculations!W23&gt;=3, OR(Calculations!J23&lt;27, Calculations!J23="")), Calculations!CJ23, "Failure")</f>
        <v/>
      </c>
      <c r="P23" s="9" t="str">
        <f>IF(AND(Calculations!W23&gt;=3, OR(Calculations!J23&lt;27, Calculations!J23="")), Calculations!DJ23, "Failure")</f>
        <v/>
      </c>
      <c r="Q23" s="9" t="str">
        <f>IF(AND(Calculations!X23&gt;=3, OR(Calculations!K23&lt;27, Calculations!K23="")), Calculations!CK23, "Failure")</f>
        <v/>
      </c>
      <c r="R23" s="9" t="str">
        <f>IF(AND(Calculations!X23&gt;=3, OR(Calculations!K23&lt;27, Calculations!K23="")), Calculations!DK23, "Failure")</f>
        <v/>
      </c>
      <c r="S23" s="9" t="str">
        <f>IF(AND(Calculations!Y23&gt;=3, OR(Calculations!L23&lt;27, Calculations!L23="")), Calculations!CL23, "Failure")</f>
        <v/>
      </c>
      <c r="T23" s="9" t="str">
        <f>IF(AND(Calculations!Y23&gt;=3, OR(Calculations!L23&lt;27, Calculations!L23="")), Calculations!DL23, "Failure")</f>
        <v/>
      </c>
      <c r="U23" s="9" t="str">
        <f>IF(AND(Calculations!Z23&gt;=3, OR(Calculations!K23&lt;27, Calculations!K23="")), Calculations!CM23, "Failure")</f>
        <v/>
      </c>
      <c r="V23" s="9" t="str">
        <f>IF(AND(Calculations!Z23&gt;=3, OR(Calculations!K23&lt;27, Calculations!K23="")), Calculations!DM23, "Failure")</f>
        <v/>
      </c>
      <c r="W23" s="9" t="str">
        <f>IF(AND(Calculations!AA23&gt;=3, OR(Calculations!L23&lt;27, Calculations!L23="")), Calculations!CN23, "Failure")</f>
        <v/>
      </c>
      <c r="X23" s="9" t="str">
        <f>IF(AND(Calculations!AA23&gt;=3, OR(Calculations!L23&lt;27, Calculations!L23="")), Calculations!DN23, "Failure")</f>
        <v/>
      </c>
      <c r="Y23" s="9" t="str">
        <f>IF(AND(Calculations!AB23&gt;=3, OR(Calculations!M23&lt;27, Calculations!M23="")), Calculations!CO23, "Failure")</f>
        <v/>
      </c>
      <c r="Z23" s="9" t="str">
        <f>IF(AND(Calculations!AB23&gt;=3, OR(Calculations!M23&lt;27, Calculations!M23="")), Calculations!DO23, "Failure")</f>
        <v/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x14ac:dyDescent="0.25">
      <c r="A24" s="2" t="str">
        <f>'Gene Table'!B23</f>
        <v>TNFRSF10C</v>
      </c>
      <c r="B24" s="3" t="s">
        <v>25</v>
      </c>
      <c r="C24" s="9">
        <f>IF(AND(Calculations!Q24&gt;=3,OR(Calculations!D24&lt;27, Calculations!D24="")), Calculations!CD24, "Failure")</f>
        <v>0.99978172122793318</v>
      </c>
      <c r="D24" s="9">
        <f>IF(AND(Calculations!Q24&gt;=3, OR(Calculations!D24&lt;27, Calculations!D24="")), Calculations!DD24, "Failure")</f>
        <v>2.1827877206681556E-4</v>
      </c>
      <c r="E24" s="9">
        <f>IF(AND(Calculations!R24&gt;=3, OR(Calculations!E24&lt;27, Calculations!E24="")), Calculations!CE24, "Failure")</f>
        <v>0.77640623800699671</v>
      </c>
      <c r="F24" s="9">
        <f>IF(AND(Calculations!R24&gt;=3, OR(Calculations!E24&lt;27, Calculations!E24="")), Calculations!DE24, "Failure")</f>
        <v>0.22359376199300329</v>
      </c>
      <c r="G24" s="9">
        <f>IF(AND(Calculations!S24&gt;=3, OR(Calculations!F24&lt;27, Calculations!F24="")), Calculations!CF24, "Failure")</f>
        <v>0.26396627186510269</v>
      </c>
      <c r="H24" s="9">
        <f>IF(AND(Calculations!S24&gt;=3, OR(Calculations!F24&lt;27, Calculations!F24="")), Calculations!DF24, "Failure")</f>
        <v>0.73603372813489731</v>
      </c>
      <c r="I24" s="9">
        <f>IF(AND(Calculations!T24&gt;=3, OR(Calculations!G24&lt;27, Calculations!G24="")), Calculations!CG24, "Failure")</f>
        <v>4.4634085311708281E-2</v>
      </c>
      <c r="J24" s="9">
        <f>IF(AND(Calculations!T24&gt;=3, OR(Calculations!G24&lt;27, Calculations!G24="")), Calculations!DG24, "Failure")</f>
        <v>0.95536591468829168</v>
      </c>
      <c r="K24" s="9" t="str">
        <f>IF(AND(Calculations!U24&gt;=3, OR(Calculations!H24&lt;27, Calculations!H24="")), Calculations!CH24, "Failure")</f>
        <v/>
      </c>
      <c r="L24" s="9" t="str">
        <f>IF(AND(Calculations!U24&gt;=3, OR(Calculations!H24&lt;27, Calculations!H24="")), Calculations!DH24, "Failure")</f>
        <v/>
      </c>
      <c r="M24" s="9" t="str">
        <f>IF(AND(Calculations!V24&gt;=3, OR(Calculations!I24&lt;27, Calculations!I24="")), Calculations!CI24, "Failure")</f>
        <v/>
      </c>
      <c r="N24" s="9" t="str">
        <f>IF(AND(Calculations!V24&gt;=3, OR(Calculations!I24&lt;27, Calculations!I24="")), Calculations!DI24, "Failure")</f>
        <v/>
      </c>
      <c r="O24" s="9" t="str">
        <f>IF(AND(Calculations!W24&gt;=3, OR(Calculations!J24&lt;27, Calculations!J24="")), Calculations!CJ24, "Failure")</f>
        <v/>
      </c>
      <c r="P24" s="9" t="str">
        <f>IF(AND(Calculations!W24&gt;=3, OR(Calculations!J24&lt;27, Calculations!J24="")), Calculations!DJ24, "Failure")</f>
        <v/>
      </c>
      <c r="Q24" s="9" t="str">
        <f>IF(AND(Calculations!X24&gt;=3, OR(Calculations!K24&lt;27, Calculations!K24="")), Calculations!CK24, "Failure")</f>
        <v/>
      </c>
      <c r="R24" s="9" t="str">
        <f>IF(AND(Calculations!X24&gt;=3, OR(Calculations!K24&lt;27, Calculations!K24="")), Calculations!DK24, "Failure")</f>
        <v/>
      </c>
      <c r="S24" s="9" t="str">
        <f>IF(AND(Calculations!Y24&gt;=3, OR(Calculations!L24&lt;27, Calculations!L24="")), Calculations!CL24, "Failure")</f>
        <v/>
      </c>
      <c r="T24" s="9" t="str">
        <f>IF(AND(Calculations!Y24&gt;=3, OR(Calculations!L24&lt;27, Calculations!L24="")), Calculations!DL24, "Failure")</f>
        <v/>
      </c>
      <c r="U24" s="9" t="str">
        <f>IF(AND(Calculations!Z24&gt;=3, OR(Calculations!K24&lt;27, Calculations!K24="")), Calculations!CM24, "Failure")</f>
        <v/>
      </c>
      <c r="V24" s="9" t="str">
        <f>IF(AND(Calculations!Z24&gt;=3, OR(Calculations!K24&lt;27, Calculations!K24="")), Calculations!DM24, "Failure")</f>
        <v/>
      </c>
      <c r="W24" s="9" t="str">
        <f>IF(AND(Calculations!AA24&gt;=3, OR(Calculations!L24&lt;27, Calculations!L24="")), Calculations!CN24, "Failure")</f>
        <v/>
      </c>
      <c r="X24" s="9" t="str">
        <f>IF(AND(Calculations!AA24&gt;=3, OR(Calculations!L24&lt;27, Calculations!L24="")), Calculations!DN24, "Failure")</f>
        <v/>
      </c>
      <c r="Y24" s="9" t="str">
        <f>IF(AND(Calculations!AB24&gt;=3, OR(Calculations!M24&lt;27, Calculations!M24="")), Calculations!CO24, "Failure")</f>
        <v/>
      </c>
      <c r="Z24" s="9" t="str">
        <f>IF(AND(Calculations!AB24&gt;=3, OR(Calculations!M24&lt;27, Calculations!M24="")), Calculations!DO24, "Failure")</f>
        <v/>
      </c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x14ac:dyDescent="0.25">
      <c r="A25" s="2" t="str">
        <f>'Gene Table'!B24</f>
        <v>TP73</v>
      </c>
      <c r="B25" s="3" t="s">
        <v>26</v>
      </c>
      <c r="C25" s="35">
        <f>IF(AND(Calculations!Q25&gt;=3,OR(Calculations!D25&lt;27, Calculations!D25="")), Calculations!CD25, "Failure")</f>
        <v>6.8354543218923421E-3</v>
      </c>
      <c r="D25" s="9">
        <f>IF(AND(Calculations!Q25&gt;=3, OR(Calculations!D25&lt;27, Calculations!D25="")), Calculations!DD25, "Failure")</f>
        <v>0.99316454567810764</v>
      </c>
      <c r="E25" s="35">
        <f>IF(AND(Calculations!R25&gt;=3, OR(Calculations!E25&lt;27, Calculations!E25="")), Calculations!CE25, "Failure")</f>
        <v>3.1737991014151395E-3</v>
      </c>
      <c r="F25" s="9">
        <f>IF(AND(Calculations!R25&gt;=3, OR(Calculations!E25&lt;27, Calculations!E25="")), Calculations!DE25, "Failure")</f>
        <v>0.99682620089858487</v>
      </c>
      <c r="G25" s="35">
        <f>IF(AND(Calculations!S25&gt;=3, OR(Calculations!F25&lt;27, Calculations!F25="")), Calculations!CF25, "Failure")</f>
        <v>2.0213809209701419E-2</v>
      </c>
      <c r="H25" s="9">
        <f>IF(AND(Calculations!S25&gt;=3, OR(Calculations!F25&lt;27, Calculations!F25="")), Calculations!DF25, "Failure")</f>
        <v>0.97978619079029861</v>
      </c>
      <c r="I25" s="35">
        <f>IF(AND(Calculations!T25&gt;=3, OR(Calculations!G25&lt;27, Calculations!G25="")), Calculations!CG25, "Failure")</f>
        <v>1.0704028185598661E-2</v>
      </c>
      <c r="J25" s="9">
        <f>IF(AND(Calculations!T25&gt;=3, OR(Calculations!G25&lt;27, Calculations!G25="")), Calculations!DG25, "Failure")</f>
        <v>0.98929597181440132</v>
      </c>
      <c r="K25" s="35" t="str">
        <f>IF(AND(Calculations!U25&gt;=3, OR(Calculations!H25&lt;27, Calculations!H25="")), Calculations!CH25, "Failure")</f>
        <v/>
      </c>
      <c r="L25" s="9" t="str">
        <f>IF(AND(Calculations!U25&gt;=3, OR(Calculations!H25&lt;27, Calculations!H25="")), Calculations!DH25, "Failure")</f>
        <v/>
      </c>
      <c r="M25" s="35" t="str">
        <f>IF(AND(Calculations!V25&gt;=3, OR(Calculations!I25&lt;27, Calculations!I25="")), Calculations!CI25, "Failure")</f>
        <v/>
      </c>
      <c r="N25" s="9" t="str">
        <f>IF(AND(Calculations!V25&gt;=3, OR(Calculations!I25&lt;27, Calculations!I25="")), Calculations!DI25, "Failure")</f>
        <v/>
      </c>
      <c r="O25" s="35" t="str">
        <f>IF(AND(Calculations!W25&gt;=3, OR(Calculations!J25&lt;27, Calculations!J25="")), Calculations!CJ25, "Failure")</f>
        <v/>
      </c>
      <c r="P25" s="9" t="str">
        <f>IF(AND(Calculations!W25&gt;=3, OR(Calculations!J25&lt;27, Calculations!J25="")), Calculations!DJ25, "Failure")</f>
        <v/>
      </c>
      <c r="Q25" s="35" t="str">
        <f>IF(AND(Calculations!X25&gt;=3, OR(Calculations!K25&lt;27, Calculations!K25="")), Calculations!CK25, "Failure")</f>
        <v/>
      </c>
      <c r="R25" s="9" t="str">
        <f>IF(AND(Calculations!X25&gt;=3, OR(Calculations!K25&lt;27, Calculations!K25="")), Calculations!DK25, "Failure")</f>
        <v/>
      </c>
      <c r="S25" s="9" t="str">
        <f>IF(AND(Calculations!Y25&gt;=3, OR(Calculations!L25&lt;27, Calculations!L25="")), Calculations!CL25, "Failure")</f>
        <v/>
      </c>
      <c r="T25" s="9" t="str">
        <f>IF(AND(Calculations!Y25&gt;=3, OR(Calculations!L25&lt;27, Calculations!L25="")), Calculations!DL25, "Failure")</f>
        <v/>
      </c>
      <c r="U25" s="9" t="str">
        <f>IF(AND(Calculations!Z25&gt;=3, OR(Calculations!K25&lt;27, Calculations!K25="")), Calculations!CM25, "Failure")</f>
        <v/>
      </c>
      <c r="V25" s="9" t="str">
        <f>IF(AND(Calculations!Z25&gt;=3, OR(Calculations!K25&lt;27, Calculations!K25="")), Calculations!DM25, "Failure")</f>
        <v/>
      </c>
      <c r="W25" s="9" t="str">
        <f>IF(AND(Calculations!AA25&gt;=3, OR(Calculations!L25&lt;27, Calculations!L25="")), Calculations!CN25, "Failure")</f>
        <v/>
      </c>
      <c r="X25" s="9" t="str">
        <f>IF(AND(Calculations!AA25&gt;=3, OR(Calculations!L25&lt;27, Calculations!L25="")), Calculations!DN25, "Failure")</f>
        <v/>
      </c>
      <c r="Y25" s="9" t="str">
        <f>IF(AND(Calculations!AB25&gt;=3, OR(Calculations!M25&lt;27, Calculations!M25="")), Calculations!CO25, "Failure")</f>
        <v/>
      </c>
      <c r="Z25" s="9" t="str">
        <f>IF(AND(Calculations!AB25&gt;=3, OR(Calculations!M25&lt;27, Calculations!M25="")), Calculations!DO25, "Failure")</f>
        <v/>
      </c>
      <c r="AA25" s="32"/>
      <c r="AB25" s="12"/>
      <c r="AC25" s="12"/>
      <c r="AD25" s="4"/>
      <c r="AE25" s="4"/>
      <c r="AF25" s="4"/>
      <c r="AG25" s="4"/>
      <c r="AH25" s="4"/>
      <c r="AI25" s="4"/>
      <c r="AJ25" s="4"/>
      <c r="AK25" s="4"/>
      <c r="AL25" s="4"/>
    </row>
    <row r="26" spans="1:38" x14ac:dyDescent="0.25">
      <c r="A26" s="2" t="s">
        <v>175</v>
      </c>
      <c r="B26" s="34" t="s">
        <v>27</v>
      </c>
      <c r="C26" s="91" t="str">
        <f>IF(ISNUMBER(Calculations!AD26), IF(Calculations!AD26&gt;=4, "Pass", "Fail"), "")</f>
        <v>Pass</v>
      </c>
      <c r="D26" s="91"/>
      <c r="E26" s="91" t="str">
        <f>IF(ISNUMBER(Calculations!AE26), IF(Calculations!AE26&gt;=4, "Pass", "Fail"), "")</f>
        <v>Pass</v>
      </c>
      <c r="F26" s="91"/>
      <c r="G26" s="91" t="str">
        <f>IF(ISNUMBER(Calculations!AF26), IF(Calculations!AF26&gt;=4, "Pass", "Fail"), "")</f>
        <v>Pass</v>
      </c>
      <c r="H26" s="91"/>
      <c r="I26" s="91" t="str">
        <f>IF(ISNUMBER(Calculations!AG26), IF(Calculations!AG26&gt;=4, "Pass", "Fail"), "")</f>
        <v>Pass</v>
      </c>
      <c r="J26" s="91"/>
      <c r="K26" s="91" t="str">
        <f>IF(ISNUMBER(Calculations!AH26), IF(Calculations!AH26&gt;=4, "Pass", "Fail"), "")</f>
        <v/>
      </c>
      <c r="L26" s="91"/>
      <c r="M26" s="91" t="str">
        <f>IF(ISNUMBER(Calculations!AI26), IF(Calculations!AI26&gt;=4, "Pass", "Fail"), "")</f>
        <v/>
      </c>
      <c r="N26" s="91"/>
      <c r="O26" s="91" t="str">
        <f>IF(ISNUMBER(Calculations!AJ26), IF(Calculations!AJ26&gt;=4, "Pass", "Fail"), "")</f>
        <v/>
      </c>
      <c r="P26" s="91"/>
      <c r="Q26" s="91" t="str">
        <f>IF(ISNUMBER(Calculations!AK26), IF(Calculations!AK26&gt;=4, "Pass", "Fail"), "")</f>
        <v/>
      </c>
      <c r="R26" s="91"/>
      <c r="S26" s="91" t="str">
        <f>IF(ISNUMBER(Calculations!AL26), IF(Calculations!AL26&gt;=4, "Pass", "Fail"), "")</f>
        <v/>
      </c>
      <c r="T26" s="91"/>
      <c r="U26" s="91" t="str">
        <f>IF(ISNUMBER(Calculations!AM26), IF(Calculations!AM26&gt;=4, "Pass", "Fail"), "")</f>
        <v/>
      </c>
      <c r="V26" s="91"/>
      <c r="W26" s="91" t="str">
        <f>IF(ISNUMBER(Calculations!AN26), IF(Calculations!AN26&gt;=4, "Pass", "Fail"), "")</f>
        <v/>
      </c>
      <c r="X26" s="91"/>
      <c r="Y26" s="91" t="str">
        <f>IF(ISNUMBER(Calculations!AO26), IF(Calculations!AO26&gt;=4, "Pass", "Fail"), "")</f>
        <v/>
      </c>
      <c r="Z26" s="91"/>
      <c r="AA26" s="94"/>
      <c r="AB26" s="94"/>
      <c r="AC26" s="94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1:38" x14ac:dyDescent="0.25">
      <c r="A27" s="2" t="s">
        <v>176</v>
      </c>
      <c r="B27" s="34" t="s">
        <v>28</v>
      </c>
      <c r="C27" s="95" t="str">
        <f>IF(ISNUMBER(Calculations!AQ27), IF(Calculations!AQ27&gt;=4, "Pass", "Fail"), "")</f>
        <v>Pass</v>
      </c>
      <c r="D27" s="95"/>
      <c r="E27" s="95" t="str">
        <f>IF(ISNUMBER(Calculations!AR27), IF(Calculations!AR27&gt;=4, "Pass", "Fail"), "")</f>
        <v>Pass</v>
      </c>
      <c r="F27" s="95"/>
      <c r="G27" s="95" t="str">
        <f>IF(ISNUMBER(Calculations!AS27), IF(Calculations!AS27&gt;=4, "Pass", "Fail"), "")</f>
        <v>Pass</v>
      </c>
      <c r="H27" s="95"/>
      <c r="I27" s="95" t="str">
        <f>IF(ISNUMBER(Calculations!AT27), IF(Calculations!AT27&gt;=4, "Pass", "Fail"), "")</f>
        <v>Pass</v>
      </c>
      <c r="J27" s="95"/>
      <c r="K27" s="95" t="str">
        <f>IF(ISNUMBER(Calculations!AU27), IF(Calculations!AU27&gt;=4, "Pass", "Fail"), "")</f>
        <v/>
      </c>
      <c r="L27" s="95"/>
      <c r="M27" s="95" t="str">
        <f>IF(ISNUMBER(Calculations!AV27), IF(Calculations!AV27&gt;=4, "Pass", "Fail"), "")</f>
        <v/>
      </c>
      <c r="N27" s="95"/>
      <c r="O27" s="95" t="str">
        <f>IF(ISNUMBER(Calculations!AW27), IF(Calculations!AW27&gt;=4, "Pass", "Fail"), "")</f>
        <v/>
      </c>
      <c r="P27" s="95"/>
      <c r="Q27" s="95" t="str">
        <f>IF(ISNUMBER(Calculations!AX27), IF(Calculations!AX27&gt;=4, "Pass", "Fail"), "")</f>
        <v/>
      </c>
      <c r="R27" s="95"/>
      <c r="S27" s="95" t="str">
        <f>IF(ISNUMBER(Calculations!AY27), IF(Calculations!AY27&gt;=4, "Pass", "Fail"), "")</f>
        <v/>
      </c>
      <c r="T27" s="95"/>
      <c r="U27" s="95" t="str">
        <f>IF(ISNUMBER(Calculations!AZ27), IF(Calculations!AZ27&gt;=4, "Pass", "Fail"), "")</f>
        <v/>
      </c>
      <c r="V27" s="95"/>
      <c r="W27" s="95" t="str">
        <f>IF(ISNUMBER(Calculations!BA27), IF(Calculations!BA27&gt;=4, "Pass", "Fail"), "")</f>
        <v/>
      </c>
      <c r="X27" s="95"/>
      <c r="Y27" s="95" t="str">
        <f>IF(ISNUMBER(Calculations!BB27), IF(Calculations!BB27&gt;=4, "Pass", "Fail"), "")</f>
        <v/>
      </c>
      <c r="Z27" s="95"/>
      <c r="AA27" s="90"/>
      <c r="AB27" s="90"/>
      <c r="AC27" s="90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s="12" customFormat="1" x14ac:dyDescent="0.25">
      <c r="B28" s="30"/>
    </row>
  </sheetData>
  <mergeCells count="41">
    <mergeCell ref="K2:L2"/>
    <mergeCell ref="M2:N2"/>
    <mergeCell ref="Q2:R2"/>
    <mergeCell ref="C2:D2"/>
    <mergeCell ref="E2:F2"/>
    <mergeCell ref="G2:H2"/>
    <mergeCell ref="I2:J2"/>
    <mergeCell ref="K26:L26"/>
    <mergeCell ref="C27:D27"/>
    <mergeCell ref="E27:F27"/>
    <mergeCell ref="G27:H27"/>
    <mergeCell ref="I26:J26"/>
    <mergeCell ref="I27:J27"/>
    <mergeCell ref="C26:D26"/>
    <mergeCell ref="E26:F26"/>
    <mergeCell ref="G26:H26"/>
    <mergeCell ref="O26:P26"/>
    <mergeCell ref="O2:P2"/>
    <mergeCell ref="Y26:Z26"/>
    <mergeCell ref="Q27:R27"/>
    <mergeCell ref="S27:T27"/>
    <mergeCell ref="U27:V27"/>
    <mergeCell ref="Q26:R26"/>
    <mergeCell ref="S26:T26"/>
    <mergeCell ref="U2:V2"/>
    <mergeCell ref="AA27:AC27"/>
    <mergeCell ref="W26:X26"/>
    <mergeCell ref="A1:A3"/>
    <mergeCell ref="B1:B3"/>
    <mergeCell ref="AA26:AC26"/>
    <mergeCell ref="M27:N27"/>
    <mergeCell ref="O27:P27"/>
    <mergeCell ref="W27:X27"/>
    <mergeCell ref="Y27:Z27"/>
    <mergeCell ref="C1:Z1"/>
    <mergeCell ref="U26:V26"/>
    <mergeCell ref="W2:X2"/>
    <mergeCell ref="S2:T2"/>
    <mergeCell ref="K27:L27"/>
    <mergeCell ref="Y2:Z2"/>
    <mergeCell ref="M26:N26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O99"/>
  <sheetViews>
    <sheetView zoomScale="124" workbookViewId="0">
      <selection sqref="A1:A3"/>
    </sheetView>
  </sheetViews>
  <sheetFormatPr defaultRowHeight="13.2" x14ac:dyDescent="0.25"/>
  <cols>
    <col min="1" max="1" width="12.77734375" customWidth="1"/>
    <col min="2" max="2" width="9.77734375" customWidth="1"/>
    <col min="3" max="3" width="6.77734375" style="5" customWidth="1"/>
    <col min="4" max="14" width="6.77734375" customWidth="1"/>
    <col min="15" max="15" width="8.77734375" style="4" customWidth="1"/>
  </cols>
  <sheetData>
    <row r="1" spans="1:119" ht="12.75" customHeight="1" x14ac:dyDescent="0.35">
      <c r="A1" s="81" t="s">
        <v>0</v>
      </c>
      <c r="B1" s="81" t="s">
        <v>1</v>
      </c>
      <c r="C1" s="81" t="s">
        <v>2</v>
      </c>
      <c r="D1" s="105" t="s">
        <v>104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  <c r="P1" s="98" t="s">
        <v>106</v>
      </c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1"/>
      <c r="AC1" s="98" t="s">
        <v>105</v>
      </c>
      <c r="AD1" s="99"/>
      <c r="AE1" s="99"/>
      <c r="AF1" s="99"/>
      <c r="AG1" s="99"/>
      <c r="AH1" s="99"/>
      <c r="AI1" s="99"/>
      <c r="AJ1" s="99"/>
      <c r="AK1" s="99"/>
      <c r="AL1" s="99"/>
      <c r="AM1" s="100"/>
      <c r="AN1" s="100"/>
      <c r="AO1" s="101"/>
      <c r="AP1" s="98" t="s">
        <v>107</v>
      </c>
      <c r="AQ1" s="99"/>
      <c r="AR1" s="99"/>
      <c r="AS1" s="99"/>
      <c r="AT1" s="99"/>
      <c r="AU1" s="99"/>
      <c r="AV1" s="99"/>
      <c r="AW1" s="99"/>
      <c r="AX1" s="99"/>
      <c r="AY1" s="99"/>
      <c r="AZ1" s="100"/>
      <c r="BA1" s="100"/>
      <c r="BB1" s="101"/>
      <c r="BC1" s="98" t="s">
        <v>169</v>
      </c>
      <c r="BD1" s="99"/>
      <c r="BE1" s="99"/>
      <c r="BF1" s="99"/>
      <c r="BG1" s="99"/>
      <c r="BH1" s="99"/>
      <c r="BI1" s="99"/>
      <c r="BJ1" s="99"/>
      <c r="BK1" s="99"/>
      <c r="BL1" s="99"/>
      <c r="BM1" s="100"/>
      <c r="BN1" s="100"/>
      <c r="BO1" s="101"/>
      <c r="BP1" s="98" t="s">
        <v>170</v>
      </c>
      <c r="BQ1" s="99"/>
      <c r="BR1" s="99"/>
      <c r="BS1" s="99"/>
      <c r="BT1" s="99"/>
      <c r="BU1" s="99"/>
      <c r="BV1" s="99"/>
      <c r="BW1" s="99"/>
      <c r="BX1" s="99"/>
      <c r="BY1" s="99"/>
      <c r="BZ1" s="100"/>
      <c r="CA1" s="100"/>
      <c r="CB1" s="101"/>
      <c r="CC1" s="98" t="s">
        <v>171</v>
      </c>
      <c r="CD1" s="99"/>
      <c r="CE1" s="99"/>
      <c r="CF1" s="99"/>
      <c r="CG1" s="99"/>
      <c r="CH1" s="99"/>
      <c r="CI1" s="99"/>
      <c r="CJ1" s="99"/>
      <c r="CK1" s="99"/>
      <c r="CL1" s="99"/>
      <c r="CM1" s="100"/>
      <c r="CN1" s="100"/>
      <c r="CO1" s="101"/>
      <c r="CP1" s="98" t="s">
        <v>172</v>
      </c>
      <c r="CQ1" s="99"/>
      <c r="CR1" s="99"/>
      <c r="CS1" s="99"/>
      <c r="CT1" s="99"/>
      <c r="CU1" s="99"/>
      <c r="CV1" s="99"/>
      <c r="CW1" s="99"/>
      <c r="CX1" s="99"/>
      <c r="CY1" s="99"/>
      <c r="CZ1" s="100"/>
      <c r="DA1" s="100"/>
      <c r="DB1" s="101"/>
      <c r="DC1" s="98" t="s">
        <v>174</v>
      </c>
      <c r="DD1" s="99"/>
      <c r="DE1" s="99"/>
      <c r="DF1" s="99"/>
      <c r="DG1" s="99"/>
      <c r="DH1" s="99"/>
      <c r="DI1" s="99"/>
      <c r="DJ1" s="99"/>
      <c r="DK1" s="99"/>
      <c r="DL1" s="99"/>
      <c r="DM1" s="100"/>
      <c r="DN1" s="100"/>
      <c r="DO1" s="101"/>
    </row>
    <row r="2" spans="1:119" x14ac:dyDescent="0.25">
      <c r="A2" s="88"/>
      <c r="B2" s="108"/>
      <c r="C2" s="103"/>
      <c r="D2" s="97" t="s">
        <v>3</v>
      </c>
      <c r="E2" s="97"/>
      <c r="F2" s="97"/>
      <c r="G2" s="97"/>
      <c r="H2" s="97"/>
      <c r="I2" s="97"/>
      <c r="J2" s="97"/>
      <c r="K2" s="97"/>
      <c r="L2" s="97"/>
      <c r="M2" s="97"/>
      <c r="N2" s="102"/>
      <c r="O2" s="8"/>
      <c r="P2" s="80" t="s">
        <v>2</v>
      </c>
      <c r="Q2" s="97" t="s">
        <v>3</v>
      </c>
      <c r="R2" s="97"/>
      <c r="S2" s="97"/>
      <c r="T2" s="97"/>
      <c r="U2" s="97"/>
      <c r="V2" s="97"/>
      <c r="W2" s="97"/>
      <c r="X2" s="97"/>
      <c r="Y2" s="97"/>
      <c r="Z2" s="97"/>
      <c r="AA2" s="102"/>
      <c r="AB2" s="8"/>
      <c r="AC2" s="80" t="s">
        <v>2</v>
      </c>
      <c r="AD2" s="97" t="s">
        <v>3</v>
      </c>
      <c r="AE2" s="97"/>
      <c r="AF2" s="97"/>
      <c r="AG2" s="97"/>
      <c r="AH2" s="97"/>
      <c r="AI2" s="97"/>
      <c r="AJ2" s="97"/>
      <c r="AK2" s="97"/>
      <c r="AL2" s="97"/>
      <c r="AM2" s="97"/>
      <c r="AN2" s="102"/>
      <c r="AO2" s="8"/>
      <c r="AP2" s="80" t="s">
        <v>2</v>
      </c>
      <c r="AQ2" s="97" t="s">
        <v>3</v>
      </c>
      <c r="AR2" s="97"/>
      <c r="AS2" s="97"/>
      <c r="AT2" s="97"/>
      <c r="AU2" s="97"/>
      <c r="AV2" s="97"/>
      <c r="AW2" s="97"/>
      <c r="AX2" s="97"/>
      <c r="AY2" s="97"/>
      <c r="AZ2" s="97"/>
      <c r="BA2" s="102"/>
      <c r="BB2" s="8"/>
      <c r="BC2" s="80" t="s">
        <v>2</v>
      </c>
      <c r="BD2" s="97" t="s">
        <v>3</v>
      </c>
      <c r="BE2" s="97"/>
      <c r="BF2" s="97"/>
      <c r="BG2" s="97"/>
      <c r="BH2" s="97"/>
      <c r="BI2" s="97"/>
      <c r="BJ2" s="97"/>
      <c r="BK2" s="97"/>
      <c r="BL2" s="97"/>
      <c r="BM2" s="97"/>
      <c r="BN2" s="102"/>
      <c r="BO2" s="8"/>
      <c r="BP2" s="80" t="s">
        <v>2</v>
      </c>
      <c r="BQ2" s="97" t="s">
        <v>3</v>
      </c>
      <c r="BR2" s="97"/>
      <c r="BS2" s="97"/>
      <c r="BT2" s="97"/>
      <c r="BU2" s="97"/>
      <c r="BV2" s="97"/>
      <c r="BW2" s="97"/>
      <c r="BX2" s="97"/>
      <c r="BY2" s="97"/>
      <c r="BZ2" s="97"/>
      <c r="CA2" s="102"/>
      <c r="CB2" s="8"/>
      <c r="CC2" s="80" t="s">
        <v>2</v>
      </c>
      <c r="CD2" s="97" t="s">
        <v>3</v>
      </c>
      <c r="CE2" s="97"/>
      <c r="CF2" s="97"/>
      <c r="CG2" s="97"/>
      <c r="CH2" s="97"/>
      <c r="CI2" s="97"/>
      <c r="CJ2" s="97"/>
      <c r="CK2" s="97"/>
      <c r="CL2" s="97"/>
      <c r="CM2" s="97"/>
      <c r="CN2" s="102"/>
      <c r="CO2" s="8"/>
      <c r="CP2" s="80" t="s">
        <v>2</v>
      </c>
      <c r="CQ2" s="97" t="s">
        <v>3</v>
      </c>
      <c r="CR2" s="97"/>
      <c r="CS2" s="97"/>
      <c r="CT2" s="97"/>
      <c r="CU2" s="97"/>
      <c r="CV2" s="97"/>
      <c r="CW2" s="97"/>
      <c r="CX2" s="97"/>
      <c r="CY2" s="97"/>
      <c r="CZ2" s="97"/>
      <c r="DA2" s="102"/>
      <c r="DB2" s="8"/>
      <c r="DC2" s="80" t="s">
        <v>2</v>
      </c>
      <c r="DD2" s="97" t="s">
        <v>3</v>
      </c>
      <c r="DE2" s="97"/>
      <c r="DF2" s="97"/>
      <c r="DG2" s="97"/>
      <c r="DH2" s="97"/>
      <c r="DI2" s="97"/>
      <c r="DJ2" s="97"/>
      <c r="DK2" s="97"/>
      <c r="DL2" s="97"/>
      <c r="DM2" s="97"/>
      <c r="DN2" s="102"/>
      <c r="DO2" s="8"/>
    </row>
    <row r="3" spans="1:119" x14ac:dyDescent="0.25">
      <c r="A3" s="82"/>
      <c r="B3" s="109"/>
      <c r="C3" s="104"/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80"/>
      <c r="Q3" s="1">
        <v>1</v>
      </c>
      <c r="R3" s="1">
        <v>2</v>
      </c>
      <c r="S3" s="1">
        <v>3</v>
      </c>
      <c r="T3" s="1">
        <v>4</v>
      </c>
      <c r="U3" s="1">
        <v>5</v>
      </c>
      <c r="V3" s="1">
        <v>6</v>
      </c>
      <c r="W3" s="1">
        <v>7</v>
      </c>
      <c r="X3" s="1">
        <v>8</v>
      </c>
      <c r="Y3" s="1">
        <v>9</v>
      </c>
      <c r="Z3" s="1">
        <v>10</v>
      </c>
      <c r="AA3" s="1">
        <v>11</v>
      </c>
      <c r="AB3" s="1">
        <v>12</v>
      </c>
      <c r="AC3" s="80"/>
      <c r="AD3" s="1">
        <v>1</v>
      </c>
      <c r="AE3" s="1">
        <v>2</v>
      </c>
      <c r="AF3" s="1">
        <v>3</v>
      </c>
      <c r="AG3" s="1">
        <v>4</v>
      </c>
      <c r="AH3" s="1">
        <v>5</v>
      </c>
      <c r="AI3" s="1">
        <v>6</v>
      </c>
      <c r="AJ3" s="1">
        <v>7</v>
      </c>
      <c r="AK3" s="1">
        <v>8</v>
      </c>
      <c r="AL3" s="1">
        <v>9</v>
      </c>
      <c r="AM3" s="1">
        <v>10</v>
      </c>
      <c r="AN3" s="1">
        <v>11</v>
      </c>
      <c r="AO3" s="1">
        <v>12</v>
      </c>
      <c r="AP3" s="80"/>
      <c r="AQ3" s="1">
        <v>1</v>
      </c>
      <c r="AR3" s="1">
        <v>2</v>
      </c>
      <c r="AS3" s="1">
        <v>3</v>
      </c>
      <c r="AT3" s="1">
        <v>4</v>
      </c>
      <c r="AU3" s="1">
        <v>5</v>
      </c>
      <c r="AV3" s="1">
        <v>6</v>
      </c>
      <c r="AW3" s="1">
        <v>7</v>
      </c>
      <c r="AX3" s="1">
        <v>8</v>
      </c>
      <c r="AY3" s="1">
        <v>9</v>
      </c>
      <c r="AZ3" s="1">
        <v>10</v>
      </c>
      <c r="BA3" s="1">
        <v>11</v>
      </c>
      <c r="BB3" s="1">
        <v>12</v>
      </c>
      <c r="BC3" s="80"/>
      <c r="BD3" s="1">
        <v>1</v>
      </c>
      <c r="BE3" s="1">
        <v>2</v>
      </c>
      <c r="BF3" s="1">
        <v>3</v>
      </c>
      <c r="BG3" s="1">
        <v>4</v>
      </c>
      <c r="BH3" s="1">
        <v>5</v>
      </c>
      <c r="BI3" s="1">
        <v>6</v>
      </c>
      <c r="BJ3" s="1">
        <v>7</v>
      </c>
      <c r="BK3" s="1">
        <v>8</v>
      </c>
      <c r="BL3" s="1">
        <v>9</v>
      </c>
      <c r="BM3" s="1">
        <v>10</v>
      </c>
      <c r="BN3" s="1">
        <v>11</v>
      </c>
      <c r="BO3" s="1">
        <v>12</v>
      </c>
      <c r="BP3" s="80"/>
      <c r="BQ3" s="1">
        <v>1</v>
      </c>
      <c r="BR3" s="1">
        <v>2</v>
      </c>
      <c r="BS3" s="1">
        <v>3</v>
      </c>
      <c r="BT3" s="1">
        <v>4</v>
      </c>
      <c r="BU3" s="1">
        <v>5</v>
      </c>
      <c r="BV3" s="1">
        <v>6</v>
      </c>
      <c r="BW3" s="1">
        <v>7</v>
      </c>
      <c r="BX3" s="1">
        <v>8</v>
      </c>
      <c r="BY3" s="1">
        <v>9</v>
      </c>
      <c r="BZ3" s="1">
        <v>10</v>
      </c>
      <c r="CA3" s="1">
        <v>11</v>
      </c>
      <c r="CB3" s="1">
        <v>12</v>
      </c>
      <c r="CC3" s="80"/>
      <c r="CD3" s="1">
        <v>1</v>
      </c>
      <c r="CE3" s="1">
        <v>2</v>
      </c>
      <c r="CF3" s="1">
        <v>3</v>
      </c>
      <c r="CG3" s="1">
        <v>4</v>
      </c>
      <c r="CH3" s="1">
        <v>5</v>
      </c>
      <c r="CI3" s="1">
        <v>6</v>
      </c>
      <c r="CJ3" s="1">
        <v>7</v>
      </c>
      <c r="CK3" s="1">
        <v>8</v>
      </c>
      <c r="CL3" s="1">
        <v>9</v>
      </c>
      <c r="CM3" s="1">
        <v>10</v>
      </c>
      <c r="CN3" s="1">
        <v>11</v>
      </c>
      <c r="CO3" s="1">
        <v>12</v>
      </c>
      <c r="CP3" s="80"/>
      <c r="CQ3" s="1">
        <v>1</v>
      </c>
      <c r="CR3" s="1">
        <v>2</v>
      </c>
      <c r="CS3" s="1">
        <v>3</v>
      </c>
      <c r="CT3" s="1">
        <v>4</v>
      </c>
      <c r="CU3" s="1">
        <v>5</v>
      </c>
      <c r="CV3" s="1">
        <v>6</v>
      </c>
      <c r="CW3" s="1">
        <v>7</v>
      </c>
      <c r="CX3" s="1">
        <v>8</v>
      </c>
      <c r="CY3" s="1">
        <v>9</v>
      </c>
      <c r="CZ3" s="1">
        <v>10</v>
      </c>
      <c r="DA3" s="1">
        <v>11</v>
      </c>
      <c r="DB3" s="1">
        <v>12</v>
      </c>
      <c r="DC3" s="80"/>
      <c r="DD3" s="1">
        <v>1</v>
      </c>
      <c r="DE3" s="1">
        <v>2</v>
      </c>
      <c r="DF3" s="1">
        <v>3</v>
      </c>
      <c r="DG3" s="1">
        <v>4</v>
      </c>
      <c r="DH3" s="1">
        <v>5</v>
      </c>
      <c r="DI3" s="1">
        <v>6</v>
      </c>
      <c r="DJ3" s="1">
        <v>7</v>
      </c>
      <c r="DK3" s="1">
        <v>8</v>
      </c>
      <c r="DL3" s="1">
        <v>9</v>
      </c>
      <c r="DM3" s="1">
        <v>10</v>
      </c>
      <c r="DN3" s="1">
        <v>11</v>
      </c>
      <c r="DO3" s="1">
        <v>12</v>
      </c>
    </row>
    <row r="4" spans="1:119" x14ac:dyDescent="0.25">
      <c r="A4" s="2" t="str">
        <f>'Gene Table'!B3</f>
        <v>ADAM23</v>
      </c>
      <c r="B4" s="77" t="s">
        <v>4</v>
      </c>
      <c r="C4" s="3" t="s">
        <v>5</v>
      </c>
      <c r="D4" s="2">
        <f>IF(SUM('Raw Data'!D$3:D$98)&gt;10,IF(AND(ISNUMBER('Raw Data'!D3),'Raw Data'!D3&lt;40,'Raw Data'!D3&gt;0),'Raw Data'!D3,40),"")</f>
        <v>22.128798</v>
      </c>
      <c r="E4" s="2">
        <f>IF(SUM('Raw Data'!E$3:E$98)&gt;10,IF(AND(ISNUMBER('Raw Data'!E3),'Raw Data'!E3&lt;40,'Raw Data'!E3&gt;0),'Raw Data'!E3,40),"")</f>
        <v>21.94896</v>
      </c>
      <c r="F4" s="2">
        <f>IF(SUM('Raw Data'!F$3:F$98)&gt;10,IF(AND(ISNUMBER('Raw Data'!F3),'Raw Data'!F3&lt;40,'Raw Data'!F3&gt;0),'Raw Data'!F3,40),"")</f>
        <v>21.907436000000001</v>
      </c>
      <c r="G4" s="2">
        <f>IF(SUM('Raw Data'!G$3:G$98)&gt;10,IF(AND(ISNUMBER('Raw Data'!G3),'Raw Data'!G3&lt;40,'Raw Data'!G3&gt;0),'Raw Data'!G3,40),"")</f>
        <v>22.150772</v>
      </c>
      <c r="H4" s="2" t="str">
        <f>IF(SUM('Raw Data'!H$3:H$98)&gt;10,IF(AND(ISNUMBER('Raw Data'!H3),'Raw Data'!H3&lt;40,'Raw Data'!H3&gt;0),'Raw Data'!H3,40),"")</f>
        <v/>
      </c>
      <c r="I4" s="2" t="str">
        <f>IF(SUM('Raw Data'!I$3:I$98)&gt;10,IF(AND(ISNUMBER('Raw Data'!I3),'Raw Data'!I3&lt;40,'Raw Data'!I3&gt;0),'Raw Data'!I3,40),"")</f>
        <v/>
      </c>
      <c r="J4" s="2" t="str">
        <f>IF(SUM('Raw Data'!J$3:J$98)&gt;10,IF(AND(ISNUMBER('Raw Data'!J3),'Raw Data'!J3&lt;40,'Raw Data'!J3&gt;0),'Raw Data'!J3,40),"")</f>
        <v/>
      </c>
      <c r="K4" s="2" t="str">
        <f>IF(SUM('Raw Data'!K$3:K$98)&gt;10,IF(AND(ISNUMBER('Raw Data'!K3),'Raw Data'!K3&lt;40,'Raw Data'!K3&gt;0),'Raw Data'!K3,40),"")</f>
        <v/>
      </c>
      <c r="L4" s="2" t="str">
        <f>IF(SUM('Raw Data'!L$3:L$98)&gt;10,IF(AND(ISNUMBER('Raw Data'!L3),'Raw Data'!L3&lt;40,'Raw Data'!L3&gt;0),'Raw Data'!L3,40),"")</f>
        <v/>
      </c>
      <c r="M4" s="2" t="str">
        <f>IF(SUM('Raw Data'!M$3:M$98)&gt;10,IF(AND(ISNUMBER('Raw Data'!M3),'Raw Data'!M3&lt;40,'Raw Data'!M3&gt;0),'Raw Data'!M3,40),"")</f>
        <v/>
      </c>
      <c r="N4" s="2" t="str">
        <f>IF(SUM('Raw Data'!N$3:N$98)&gt;10,IF(AND(ISNUMBER('Raw Data'!N3),'Raw Data'!N3&lt;40,'Raw Data'!N3&gt;0),'Raw Data'!N3,40),"")</f>
        <v/>
      </c>
      <c r="O4" s="2" t="str">
        <f>IF(SUM('Raw Data'!O$3:O$98)&gt;10,IF(AND(ISNUMBER('Raw Data'!O3),'Raw Data'!O3&lt;40,'Raw Data'!O3&gt;0),'Raw Data'!O3,40),"")</f>
        <v/>
      </c>
      <c r="P4" s="3" t="s">
        <v>5</v>
      </c>
      <c r="Q4" s="2">
        <f>IF(ISNUMBER(D4), D76-D4, "")</f>
        <v>17.871202</v>
      </c>
      <c r="R4" s="2">
        <f t="shared" ref="R4:AB4" si="0">IF(ISNUMBER(E4), E76-E4, "")</f>
        <v>7.8742960000000011</v>
      </c>
      <c r="S4" s="2">
        <f t="shared" si="0"/>
        <v>6.9759579999999985</v>
      </c>
      <c r="T4" s="2">
        <f t="shared" si="0"/>
        <v>6.9349039999999995</v>
      </c>
      <c r="U4" s="2" t="str">
        <f t="shared" si="0"/>
        <v/>
      </c>
      <c r="V4" s="2" t="str">
        <f t="shared" si="0"/>
        <v/>
      </c>
      <c r="W4" s="2" t="str">
        <f t="shared" si="0"/>
        <v/>
      </c>
      <c r="X4" s="2" t="str">
        <f t="shared" si="0"/>
        <v/>
      </c>
      <c r="Y4" s="2" t="str">
        <f t="shared" si="0"/>
        <v/>
      </c>
      <c r="Z4" s="2" t="str">
        <f t="shared" si="0"/>
        <v/>
      </c>
      <c r="AA4" s="2" t="str">
        <f t="shared" si="0"/>
        <v/>
      </c>
      <c r="AB4" s="2" t="str">
        <f t="shared" si="0"/>
        <v/>
      </c>
      <c r="AC4" s="3" t="s">
        <v>5</v>
      </c>
      <c r="AD4" s="2">
        <f>IF(ISNUMBER(D4), D28-D4, "")</f>
        <v>17.871202</v>
      </c>
      <c r="AE4" s="2">
        <f t="shared" ref="AE4:AO4" si="1">IF(ISNUMBER(E4), E28-E4, "")</f>
        <v>2.7069119999999991</v>
      </c>
      <c r="AF4" s="2">
        <f t="shared" si="1"/>
        <v>1.0171509999999984</v>
      </c>
      <c r="AG4" s="2">
        <f t="shared" si="1"/>
        <v>0.18183300000000102</v>
      </c>
      <c r="AH4" s="2" t="str">
        <f t="shared" si="1"/>
        <v/>
      </c>
      <c r="AI4" s="2" t="str">
        <f t="shared" si="1"/>
        <v/>
      </c>
      <c r="AJ4" s="2" t="str">
        <f t="shared" si="1"/>
        <v/>
      </c>
      <c r="AK4" s="2" t="str">
        <f t="shared" si="1"/>
        <v/>
      </c>
      <c r="AL4" s="2" t="str">
        <f t="shared" si="1"/>
        <v/>
      </c>
      <c r="AM4" s="2" t="str">
        <f t="shared" si="1"/>
        <v/>
      </c>
      <c r="AN4" s="2" t="str">
        <f t="shared" si="1"/>
        <v/>
      </c>
      <c r="AO4" s="2" t="str">
        <f t="shared" si="1"/>
        <v/>
      </c>
      <c r="AP4" s="3" t="s">
        <v>5</v>
      </c>
      <c r="AQ4" s="2">
        <f>IF(ISNUMBER(D4), D52-D4, "")</f>
        <v>8.413799999999938E-2</v>
      </c>
      <c r="AR4" s="2">
        <f t="shared" ref="AR4:BB4" si="2">IF(ISNUMBER(E4), E52-E4, "")</f>
        <v>0.63394500000000065</v>
      </c>
      <c r="AS4" s="2">
        <f t="shared" si="2"/>
        <v>2.4074840000000002</v>
      </c>
      <c r="AT4" s="2">
        <f t="shared" si="2"/>
        <v>5.4876080000000016</v>
      </c>
      <c r="AU4" s="2" t="str">
        <f t="shared" si="2"/>
        <v/>
      </c>
      <c r="AV4" s="2" t="str">
        <f t="shared" si="2"/>
        <v/>
      </c>
      <c r="AW4" s="2" t="str">
        <f t="shared" si="2"/>
        <v/>
      </c>
      <c r="AX4" s="2" t="str">
        <f t="shared" si="2"/>
        <v/>
      </c>
      <c r="AY4" s="2" t="str">
        <f t="shared" si="2"/>
        <v/>
      </c>
      <c r="AZ4" s="2" t="str">
        <f t="shared" si="2"/>
        <v/>
      </c>
      <c r="BA4" s="2" t="str">
        <f t="shared" si="2"/>
        <v/>
      </c>
      <c r="BB4" s="2" t="str">
        <f t="shared" si="2"/>
        <v/>
      </c>
      <c r="BC4" s="3" t="s">
        <v>5</v>
      </c>
      <c r="BD4" s="2">
        <f>IF(ISNUMBER(Q4), 2^(-Q4), "")</f>
        <v>4.1709226838581464E-6</v>
      </c>
      <c r="BE4" s="2">
        <f t="shared" ref="BE4:BO4" si="3">IF(ISNUMBER(R4), 2^(-R4), "")</f>
        <v>4.2618750144686425E-3</v>
      </c>
      <c r="BF4" s="2">
        <f t="shared" si="3"/>
        <v>7.9437833925917814E-3</v>
      </c>
      <c r="BG4" s="2">
        <f t="shared" si="3"/>
        <v>8.1730824283429322E-3</v>
      </c>
      <c r="BH4" s="2" t="str">
        <f t="shared" si="3"/>
        <v/>
      </c>
      <c r="BI4" s="2" t="str">
        <f t="shared" si="3"/>
        <v/>
      </c>
      <c r="BJ4" s="2" t="str">
        <f t="shared" si="3"/>
        <v/>
      </c>
      <c r="BK4" s="2" t="str">
        <f t="shared" si="3"/>
        <v/>
      </c>
      <c r="BL4" s="2" t="str">
        <f t="shared" si="3"/>
        <v/>
      </c>
      <c r="BM4" s="2" t="str">
        <f t="shared" si="3"/>
        <v/>
      </c>
      <c r="BN4" s="2" t="str">
        <f t="shared" si="3"/>
        <v/>
      </c>
      <c r="BO4" s="2" t="str">
        <f t="shared" si="3"/>
        <v/>
      </c>
      <c r="BP4" s="3" t="s">
        <v>5</v>
      </c>
      <c r="BQ4" s="11">
        <f t="shared" ref="BQ4:BQ27" si="4">IF(ISNUMBER(D4), IF(AD4&gt;=1, 2^(-D28)/(2^(-D4)-2^(-D76)), IF(AQ4&gt;=1, 1-(2^(-D52)/(2^(-D4)-2^(-D76))), 50%)), "")</f>
        <v>4.1709400805267417E-6</v>
      </c>
      <c r="BR4" s="11">
        <f t="shared" ref="BR4:BR27" si="5">IF(ISNUMBER(E4), IF(AE4&gt;=1, 2^(-E28)/(2^(-E4)-2^(-E76)), IF(AR4&gt;=1, 1-(2^(-E52)/(2^(-E4)-2^(-E76))), 50%)), "")</f>
        <v>0.15381304029768159</v>
      </c>
      <c r="BS4" s="11">
        <f t="shared" ref="BS4:BS27" si="6">IF(ISNUMBER(F4), IF(AF4&gt;=1, 2^(-F28)/(2^(-F4)-2^(-F76)), IF(AS4&gt;=1, 1-(2^(-F52)/(2^(-F4)-2^(-F76))), 50%)), "")</f>
        <v>0.49804749026913825</v>
      </c>
      <c r="BT4" s="11">
        <f t="shared" ref="BT4:BT27" si="7">IF(ISNUMBER(G4), IF(AG4&gt;=1, 2^(-G28)/(2^(-G4)-2^(-G76)), IF(AT4&gt;=1, 1-(2^(-G52)/(2^(-G4)-2^(-G76))), 50%)), "")</f>
        <v>0.97752863277706603</v>
      </c>
      <c r="BU4" s="11" t="str">
        <f t="shared" ref="BU4:BU27" si="8">IF(ISNUMBER(H4), IF(AH4&gt;=1, 2^(-H28)/(2^(-H4)-2^(-H76)), IF(AU4&gt;=1, 1-(2^(-H52)/(2^(-H4)-2^(-H76))), 50%)), "")</f>
        <v/>
      </c>
      <c r="BV4" s="11" t="str">
        <f t="shared" ref="BV4:BV27" si="9">IF(ISNUMBER(I4), IF(AI4&gt;=1, 2^(-I28)/(2^(-I4)-2^(-I76)), IF(AV4&gt;=1, 1-(2^(-I52)/(2^(-I4)-2^(-I76))), 50%)), "")</f>
        <v/>
      </c>
      <c r="BW4" s="11" t="str">
        <f t="shared" ref="BW4:BW27" si="10">IF(ISNUMBER(J4), IF(AJ4&gt;=1, 2^(-J28)/(2^(-J4)-2^(-J76)), IF(AW4&gt;=1, 1-(2^(-J52)/(2^(-J4)-2^(-J76))), 50%)), "")</f>
        <v/>
      </c>
      <c r="BX4" s="11" t="str">
        <f t="shared" ref="BX4:BX27" si="11">IF(ISNUMBER(K4), IF(AK4&gt;=1, 2^(-K28)/(2^(-K4)-2^(-K76)), IF(AX4&gt;=1, 1-(2^(-K52)/(2^(-K4)-2^(-K76))), 50%)), "")</f>
        <v/>
      </c>
      <c r="BY4" s="11" t="str">
        <f t="shared" ref="BY4:BY27" si="12">IF(ISNUMBER(L4), IF(AL4&gt;=1, 2^(-L28)/(2^(-L4)-2^(-L76)), IF(AY4&gt;=1, 1-(2^(-L52)/(2^(-L4)-2^(-L76))), 50%)), "")</f>
        <v/>
      </c>
      <c r="BZ4" s="11" t="str">
        <f t="shared" ref="BZ4:BZ27" si="13">IF(ISNUMBER(M4), IF(AM4&gt;=1, 2^(-M28)/(2^(-M4)-2^(-M76)), IF(AZ4&gt;=1, 1-(2^(-M52)/(2^(-M4)-2^(-M76))), 50%)), "")</f>
        <v/>
      </c>
      <c r="CA4" s="11" t="str">
        <f t="shared" ref="CA4:CA27" si="14">IF(ISNUMBER(N4), IF(AN4&gt;=1, 2^(-N28)/(2^(-N4)-2^(-N76)), IF(BA4&gt;=1, 1-(2^(-N52)/(2^(-N4)-2^(-N76))), 50%)), "")</f>
        <v/>
      </c>
      <c r="CB4" s="11" t="str">
        <f t="shared" ref="CB4:CB27" si="15">IF(ISNUMBER(O4), IF(AO4&gt;=1, 2^(-O28)/(2^(-O4)-2^(-O76)), IF(BB4&gt;=1, 1-(2^(-O52)/(2^(-O4)-2^(-O76))), 50%)), "")</f>
        <v/>
      </c>
      <c r="CC4" s="3" t="s">
        <v>5</v>
      </c>
      <c r="CD4" s="11">
        <f t="shared" ref="CD4:CD27" si="16">IF(ISNUMBER(D4), IF(AQ4&gt;=1, 2^(-D52)/(2^(-D4)-2^(-D76)), IF(AD4&gt;=1, 1-(2^(-D28)/(2^(-D4)-2^(-D76))), 50%)), "")</f>
        <v>0.99999582905991946</v>
      </c>
      <c r="CE4" s="11">
        <f t="shared" ref="CE4:CE27" si="17">IF(ISNUMBER(E4), IF(AR4&gt;=1, 2^(-E52)/(2^(-E4)-2^(-E76)), IF(AE4&gt;=1, 1-(2^(-E28)/(2^(-E4)-2^(-E76))), 50%)), "")</f>
        <v>0.84618695970231839</v>
      </c>
      <c r="CF4" s="11">
        <f t="shared" ref="CF4:CF27" si="18">IF(ISNUMBER(F4), IF(AS4&gt;=1, 2^(-F52)/(2^(-F4)-2^(-F76)), IF(AF4&gt;=1, 1-(2^(-F28)/(2^(-F4)-2^(-F76))), 50%)), "")</f>
        <v>0.18999353313976733</v>
      </c>
      <c r="CG4" s="11">
        <f t="shared" ref="CG4:CG27" si="19">IF(ISNUMBER(G4), IF(AT4&gt;=1, 2^(-G52)/(2^(-G4)-2^(-G76)), IF(AG4&gt;=1, 1-(2^(-G28)/(2^(-G4)-2^(-G76))), 50%)), "")</f>
        <v>2.247136722293392E-2</v>
      </c>
      <c r="CH4" s="11" t="str">
        <f t="shared" ref="CH4:CH27" si="20">IF(ISNUMBER(H4), IF(AU4&gt;=1, 2^(-H52)/(2^(-H4)-2^(-H76)), IF(AH4&gt;=1, 1-(2^(-H28)/(2^(-H4)-2^(-H76))), 50%)), "")</f>
        <v/>
      </c>
      <c r="CI4" s="11" t="str">
        <f t="shared" ref="CI4:CI27" si="21">IF(ISNUMBER(I4), IF(AV4&gt;=1, 2^(-I52)/(2^(-I4)-2^(-I76)), IF(AI4&gt;=1, 1-(2^(-I28)/(2^(-I4)-2^(-I76))), 50%)), "")</f>
        <v/>
      </c>
      <c r="CJ4" s="11" t="str">
        <f t="shared" ref="CJ4:CJ27" si="22">IF(ISNUMBER(J4), IF(AW4&gt;=1, 2^(-J52)/(2^(-J4)-2^(-J76)), IF(AJ4&gt;=1, 1-(2^(-J28)/(2^(-J4)-2^(-J76))), 50%)), "")</f>
        <v/>
      </c>
      <c r="CK4" s="11" t="str">
        <f t="shared" ref="CK4:CK27" si="23">IF(ISNUMBER(K4), IF(AX4&gt;=1, 2^(-K52)/(2^(-K4)-2^(-K76)), IF(AK4&gt;=1, 1-(2^(-K28)/(2^(-K4)-2^(-K76))), 50%)), "")</f>
        <v/>
      </c>
      <c r="CL4" s="11" t="str">
        <f t="shared" ref="CL4:CL27" si="24">IF(ISNUMBER(L4), IF(AY4&gt;=1, 2^(-L52)/(2^(-L4)-2^(-L76)), IF(AL4&gt;=1, 1-(2^(-L28)/(2^(-L4)-2^(-L76))), 50%)), "")</f>
        <v/>
      </c>
      <c r="CM4" s="11" t="str">
        <f t="shared" ref="CM4:CM27" si="25">IF(ISNUMBER(M4), IF(AZ4&gt;=1, 2^(-M52)/(2^(-M4)-2^(-M76)), IF(AM4&gt;=1, 1-(2^(-M28)/(2^(-M4)-2^(-M76))), 50%)), "")</f>
        <v/>
      </c>
      <c r="CN4" s="11" t="str">
        <f t="shared" ref="CN4:CN27" si="26">IF(ISNUMBER(N4), IF(BA4&gt;=1, 2^(-N52)/(2^(-N4)-2^(-N76)), IF(AN4&gt;=1, 1-(2^(-N28)/(2^(-N4)-2^(-N76))), 50%)), "")</f>
        <v/>
      </c>
      <c r="CO4" s="11" t="str">
        <f t="shared" ref="CO4:CO27" si="27">IF(ISNUMBER(O4), IF(BB4&gt;=1, 2^(-O52)/(2^(-O4)-2^(-O76)), IF(AO4&gt;=1, 1-(2^(-O28)/(2^(-O4)-2^(-O76))), 50%)), "")</f>
        <v/>
      </c>
      <c r="CP4" s="3" t="s">
        <v>5</v>
      </c>
      <c r="CQ4" s="11">
        <f>IF(ISNUMBER(D4), IF((CD4+BQ4)&lt;=1,1-CD4-BQ4,"N/A"),"")</f>
        <v>1.2234543890141114E-17</v>
      </c>
      <c r="CR4" s="11">
        <f t="shared" ref="CR4:DB19" si="28">IF(ISNUMBER(E4), IF((CE4+BR4)&lt;=1,1-CE4-BR4,"N/A"),"")</f>
        <v>2.7755575615628914E-17</v>
      </c>
      <c r="CS4" s="11">
        <f t="shared" si="28"/>
        <v>0.31195897659109445</v>
      </c>
      <c r="CT4" s="11">
        <f t="shared" si="28"/>
        <v>0</v>
      </c>
      <c r="CU4" s="11" t="str">
        <f t="shared" si="28"/>
        <v/>
      </c>
      <c r="CV4" s="11" t="str">
        <f t="shared" si="28"/>
        <v/>
      </c>
      <c r="CW4" s="11" t="str">
        <f t="shared" si="28"/>
        <v/>
      </c>
      <c r="CX4" s="11" t="str">
        <f t="shared" si="28"/>
        <v/>
      </c>
      <c r="CY4" s="11" t="str">
        <f t="shared" si="28"/>
        <v/>
      </c>
      <c r="CZ4" s="11" t="str">
        <f t="shared" si="28"/>
        <v/>
      </c>
      <c r="DA4" s="11" t="str">
        <f t="shared" si="28"/>
        <v/>
      </c>
      <c r="DB4" s="11" t="str">
        <f t="shared" si="28"/>
        <v/>
      </c>
      <c r="DC4" s="3" t="s">
        <v>5</v>
      </c>
      <c r="DD4" s="11">
        <f>IF(ISNUMBER(BQ4), BQ4+CQ4, "")</f>
        <v>4.1709400805389762E-6</v>
      </c>
      <c r="DE4" s="11">
        <f t="shared" ref="DE4:DO4" si="29">IF(ISNUMBER(BR4), BR4+CR4, "")</f>
        <v>0.15381304029768161</v>
      </c>
      <c r="DF4" s="11">
        <f t="shared" si="29"/>
        <v>0.8100064668602327</v>
      </c>
      <c r="DG4" s="11">
        <f t="shared" si="29"/>
        <v>0.97752863277706603</v>
      </c>
      <c r="DH4" s="11" t="str">
        <f t="shared" si="29"/>
        <v/>
      </c>
      <c r="DI4" s="11" t="str">
        <f t="shared" si="29"/>
        <v/>
      </c>
      <c r="DJ4" s="11" t="str">
        <f t="shared" si="29"/>
        <v/>
      </c>
      <c r="DK4" s="11" t="str">
        <f t="shared" si="29"/>
        <v/>
      </c>
      <c r="DL4" s="11" t="str">
        <f t="shared" si="29"/>
        <v/>
      </c>
      <c r="DM4" s="11" t="str">
        <f t="shared" si="29"/>
        <v/>
      </c>
      <c r="DN4" s="11" t="str">
        <f t="shared" si="29"/>
        <v/>
      </c>
      <c r="DO4" s="11" t="str">
        <f t="shared" si="29"/>
        <v/>
      </c>
    </row>
    <row r="5" spans="1:119" x14ac:dyDescent="0.25">
      <c r="A5" s="2" t="str">
        <f>'Gene Table'!B4</f>
        <v>BRCA1</v>
      </c>
      <c r="B5" s="78"/>
      <c r="C5" s="3" t="s">
        <v>6</v>
      </c>
      <c r="D5" s="2">
        <f>IF(SUM('Raw Data'!D$3:D$98)&gt;10,IF(AND(ISNUMBER('Raw Data'!D4),'Raw Data'!D4&lt;40,'Raw Data'!D4&gt;0),'Raw Data'!D4,40),"")</f>
        <v>21.861896999999999</v>
      </c>
      <c r="E5" s="2">
        <f>IF(SUM('Raw Data'!E$3:E$98)&gt;10,IF(AND(ISNUMBER('Raw Data'!E4),'Raw Data'!E4&lt;40,'Raw Data'!E4&gt;0),'Raw Data'!E4,40),"")</f>
        <v>21.826376</v>
      </c>
      <c r="F5" s="2">
        <f>IF(SUM('Raw Data'!F$3:F$98)&gt;10,IF(AND(ISNUMBER('Raw Data'!F4),'Raw Data'!F4&lt;40,'Raw Data'!F4&gt;0),'Raw Data'!F4,40),"")</f>
        <v>21.843903999999998</v>
      </c>
      <c r="G5" s="2">
        <f>IF(SUM('Raw Data'!G$3:G$98)&gt;10,IF(AND(ISNUMBER('Raw Data'!G4),'Raw Data'!G4&lt;40,'Raw Data'!G4&gt;0),'Raw Data'!G4,40),"")</f>
        <v>21.778137000000001</v>
      </c>
      <c r="H5" s="2" t="str">
        <f>IF(SUM('Raw Data'!H$3:H$98)&gt;10,IF(AND(ISNUMBER('Raw Data'!H4),'Raw Data'!H4&lt;40,'Raw Data'!H4&gt;0),'Raw Data'!H4,40),"")</f>
        <v/>
      </c>
      <c r="I5" s="2" t="str">
        <f>IF(SUM('Raw Data'!I$3:I$98)&gt;10,IF(AND(ISNUMBER('Raw Data'!I4),'Raw Data'!I4&lt;40,'Raw Data'!I4&gt;0),'Raw Data'!I4,40),"")</f>
        <v/>
      </c>
      <c r="J5" s="2" t="str">
        <f>IF(SUM('Raw Data'!J$3:J$98)&gt;10,IF(AND(ISNUMBER('Raw Data'!J4),'Raw Data'!J4&lt;40,'Raw Data'!J4&gt;0),'Raw Data'!J4,40),"")</f>
        <v/>
      </c>
      <c r="K5" s="2" t="str">
        <f>IF(SUM('Raw Data'!K$3:K$98)&gt;10,IF(AND(ISNUMBER('Raw Data'!K4),'Raw Data'!K4&lt;40,'Raw Data'!K4&gt;0),'Raw Data'!K4,40),"")</f>
        <v/>
      </c>
      <c r="L5" s="2" t="str">
        <f>IF(SUM('Raw Data'!L$3:L$98)&gt;10,IF(AND(ISNUMBER('Raw Data'!L4),'Raw Data'!L4&lt;40,'Raw Data'!L4&gt;0),'Raw Data'!L4,40),"")</f>
        <v/>
      </c>
      <c r="M5" s="2" t="str">
        <f>IF(SUM('Raw Data'!M$3:M$98)&gt;10,IF(AND(ISNUMBER('Raw Data'!M4),'Raw Data'!M4&lt;40,'Raw Data'!M4&gt;0),'Raw Data'!M4,40),"")</f>
        <v/>
      </c>
      <c r="N5" s="2" t="str">
        <f>IF(SUM('Raw Data'!N$3:N$98)&gt;10,IF(AND(ISNUMBER('Raw Data'!N4),'Raw Data'!N4&lt;40,'Raw Data'!N4&gt;0),'Raw Data'!N4,40),"")</f>
        <v/>
      </c>
      <c r="O5" s="2" t="str">
        <f>IF(SUM('Raw Data'!O$3:O$98)&gt;10,IF(AND(ISNUMBER('Raw Data'!O4),'Raw Data'!O4&lt;40,'Raw Data'!O4&gt;0),'Raw Data'!O4,40),"")</f>
        <v/>
      </c>
      <c r="P5" s="3" t="s">
        <v>6</v>
      </c>
      <c r="Q5" s="2">
        <f t="shared" ref="Q5:Q27" si="30">IF(ISNUMBER(D5), D77-D5, "")</f>
        <v>10.180629000000003</v>
      </c>
      <c r="R5" s="2">
        <f t="shared" ref="R5:R27" si="31">IF(ISNUMBER(E5), E77-E5, "")</f>
        <v>7.413060999999999</v>
      </c>
      <c r="S5" s="2">
        <f t="shared" ref="S5:S27" si="32">IF(ISNUMBER(F5), F77-F5, "")</f>
        <v>5.9067360000000022</v>
      </c>
      <c r="T5" s="2">
        <f t="shared" ref="T5:T27" si="33">IF(ISNUMBER(G5), G77-G5, "")</f>
        <v>5.5787389999999988</v>
      </c>
      <c r="U5" s="2" t="str">
        <f t="shared" ref="U5:U27" si="34">IF(ISNUMBER(H5), H77-H5, "")</f>
        <v/>
      </c>
      <c r="V5" s="2" t="str">
        <f t="shared" ref="V5:V27" si="35">IF(ISNUMBER(I5), I77-I5, "")</f>
        <v/>
      </c>
      <c r="W5" s="2" t="str">
        <f t="shared" ref="W5:W27" si="36">IF(ISNUMBER(J5), J77-J5, "")</f>
        <v/>
      </c>
      <c r="X5" s="2" t="str">
        <f t="shared" ref="X5:X27" si="37">IF(ISNUMBER(K5), K77-K5, "")</f>
        <v/>
      </c>
      <c r="Y5" s="2" t="str">
        <f t="shared" ref="Y5:Y27" si="38">IF(ISNUMBER(L5), L77-L5, "")</f>
        <v/>
      </c>
      <c r="Z5" s="2" t="str">
        <f t="shared" ref="Z5:Z27" si="39">IF(ISNUMBER(M5), M77-M5, "")</f>
        <v/>
      </c>
      <c r="AA5" s="2" t="str">
        <f t="shared" ref="AA5:AA27" si="40">IF(ISNUMBER(N5), N77-N5, "")</f>
        <v/>
      </c>
      <c r="AB5" s="2" t="str">
        <f t="shared" ref="AB5:AB27" si="41">IF(ISNUMBER(O5), O77-O5, "")</f>
        <v/>
      </c>
      <c r="AC5" s="3" t="s">
        <v>6</v>
      </c>
      <c r="AD5" s="2">
        <f t="shared" ref="AD5:AD27" si="42">IF(ISNUMBER(D5), D29-D5, "")</f>
        <v>10.102443000000001</v>
      </c>
      <c r="AE5" s="2">
        <f t="shared" ref="AE5:AE27" si="43">IF(ISNUMBER(E5), E29-E5, "")</f>
        <v>2.4923509999999993</v>
      </c>
      <c r="AF5" s="2">
        <f t="shared" ref="AF5:AF27" si="44">IF(ISNUMBER(F5), F29-F5, "")</f>
        <v>0.61263900000000149</v>
      </c>
      <c r="AG5" s="2">
        <f t="shared" ref="AG5:AG27" si="45">IF(ISNUMBER(G5), G29-G5, "")</f>
        <v>0.13944799999999802</v>
      </c>
      <c r="AH5" s="2" t="str">
        <f t="shared" ref="AH5:AH27" si="46">IF(ISNUMBER(H5), H29-H5, "")</f>
        <v/>
      </c>
      <c r="AI5" s="2" t="str">
        <f t="shared" ref="AI5:AI27" si="47">IF(ISNUMBER(I5), I29-I5, "")</f>
        <v/>
      </c>
      <c r="AJ5" s="2" t="str">
        <f t="shared" ref="AJ5:AJ27" si="48">IF(ISNUMBER(J5), J29-J5, "")</f>
        <v/>
      </c>
      <c r="AK5" s="2" t="str">
        <f t="shared" ref="AK5:AK27" si="49">IF(ISNUMBER(K5), K29-K5, "")</f>
        <v/>
      </c>
      <c r="AL5" s="2" t="str">
        <f t="shared" ref="AL5:AL27" si="50">IF(ISNUMBER(L5), L29-L5, "")</f>
        <v/>
      </c>
      <c r="AM5" s="2" t="str">
        <f t="shared" ref="AM5:AM27" si="51">IF(ISNUMBER(M5), M29-M5, "")</f>
        <v/>
      </c>
      <c r="AN5" s="2" t="str">
        <f t="shared" ref="AN5:AN27" si="52">IF(ISNUMBER(N5), N29-N5, "")</f>
        <v/>
      </c>
      <c r="AO5" s="2" t="str">
        <f t="shared" ref="AO5:AO27" si="53">IF(ISNUMBER(O5), O29-O5, "")</f>
        <v/>
      </c>
      <c r="AP5" s="3" t="s">
        <v>6</v>
      </c>
      <c r="AQ5" s="2">
        <f t="shared" ref="AQ5:AQ27" si="54">IF(ISNUMBER(D5), D53-D5, "")</f>
        <v>-2.0664999999997491E-2</v>
      </c>
      <c r="AR5" s="2">
        <f t="shared" ref="AR5:AR27" si="55">IF(ISNUMBER(E5), E53-E5, "")</f>
        <v>0.45820000000000149</v>
      </c>
      <c r="AS5" s="2">
        <f t="shared" ref="AS5:AS27" si="56">IF(ISNUMBER(F5), F53-F5, "")</f>
        <v>2.018618</v>
      </c>
      <c r="AT5" s="2">
        <f t="shared" ref="AT5:AT27" si="57">IF(ISNUMBER(G5), G53-G5, "")</f>
        <v>4.2911169999999998</v>
      </c>
      <c r="AU5" s="2" t="str">
        <f t="shared" ref="AU5:AU27" si="58">IF(ISNUMBER(H5), H53-H5, "")</f>
        <v/>
      </c>
      <c r="AV5" s="2" t="str">
        <f t="shared" ref="AV5:AV27" si="59">IF(ISNUMBER(I5), I53-I5, "")</f>
        <v/>
      </c>
      <c r="AW5" s="2" t="str">
        <f t="shared" ref="AW5:AW27" si="60">IF(ISNUMBER(J5), J53-J5, "")</f>
        <v/>
      </c>
      <c r="AX5" s="2" t="str">
        <f t="shared" ref="AX5:AX27" si="61">IF(ISNUMBER(K5), K53-K5, "")</f>
        <v/>
      </c>
      <c r="AY5" s="2" t="str">
        <f t="shared" ref="AY5:AY27" si="62">IF(ISNUMBER(L5), L53-L5, "")</f>
        <v/>
      </c>
      <c r="AZ5" s="2" t="str">
        <f t="shared" ref="AZ5:AZ27" si="63">IF(ISNUMBER(M5), M53-M5, "")</f>
        <v/>
      </c>
      <c r="BA5" s="2" t="str">
        <f t="shared" ref="BA5:BA27" si="64">IF(ISNUMBER(N5), N53-N5, "")</f>
        <v/>
      </c>
      <c r="BB5" s="2" t="str">
        <f t="shared" ref="BB5:BB27" si="65">IF(ISNUMBER(O5), O53-O5, "")</f>
        <v/>
      </c>
      <c r="BC5" s="3" t="s">
        <v>6</v>
      </c>
      <c r="BD5" s="2">
        <f t="shared" ref="BD5:BD27" si="66">IF(ISNUMBER(Q5), 2^(-Q5), "")</f>
        <v>8.6163889733204381E-4</v>
      </c>
      <c r="BE5" s="2">
        <f t="shared" ref="BE5:BE27" si="67">IF(ISNUMBER(R5), 2^(-R5), "")</f>
        <v>5.8674078737574447E-3</v>
      </c>
      <c r="BF5" s="2">
        <f t="shared" ref="BF5:BF27" si="68">IF(ISNUMBER(S5), 2^(-S5), "")</f>
        <v>1.6668452720862356E-2</v>
      </c>
      <c r="BG5" s="2">
        <f t="shared" ref="BG5:BG27" si="69">IF(ISNUMBER(T5), 2^(-T5), "")</f>
        <v>2.0923398329488609E-2</v>
      </c>
      <c r="BH5" s="2" t="str">
        <f t="shared" ref="BH5:BH27" si="70">IF(ISNUMBER(U5), 2^(-U5), "")</f>
        <v/>
      </c>
      <c r="BI5" s="2" t="str">
        <f t="shared" ref="BI5:BI27" si="71">IF(ISNUMBER(V5), 2^(-V5), "")</f>
        <v/>
      </c>
      <c r="BJ5" s="2" t="str">
        <f t="shared" ref="BJ5:BJ27" si="72">IF(ISNUMBER(W5), 2^(-W5), "")</f>
        <v/>
      </c>
      <c r="BK5" s="2" t="str">
        <f t="shared" ref="BK5:BK27" si="73">IF(ISNUMBER(X5), 2^(-X5), "")</f>
        <v/>
      </c>
      <c r="BL5" s="2" t="str">
        <f t="shared" ref="BL5:BL27" si="74">IF(ISNUMBER(Y5), 2^(-Y5), "")</f>
        <v/>
      </c>
      <c r="BM5" s="2" t="str">
        <f t="shared" ref="BM5:BM27" si="75">IF(ISNUMBER(Z5), 2^(-Z5), "")</f>
        <v/>
      </c>
      <c r="BN5" s="2" t="str">
        <f t="shared" ref="BN5:BN27" si="76">IF(ISNUMBER(AA5), 2^(-AA5), "")</f>
        <v/>
      </c>
      <c r="BO5" s="2" t="str">
        <f t="shared" ref="BO5:BO27" si="77">IF(ISNUMBER(AB5), 2^(-AB5), "")</f>
        <v/>
      </c>
      <c r="BP5" s="3" t="s">
        <v>6</v>
      </c>
      <c r="BQ5" s="11">
        <f t="shared" si="4"/>
        <v>9.1040785013641798E-4</v>
      </c>
      <c r="BR5" s="11">
        <f t="shared" si="5"/>
        <v>0.17876532266566736</v>
      </c>
      <c r="BS5" s="11">
        <f t="shared" si="6"/>
        <v>0.74902211233497906</v>
      </c>
      <c r="BT5" s="11">
        <f t="shared" si="7"/>
        <v>0.9478290918873733</v>
      </c>
      <c r="BU5" s="11" t="str">
        <f t="shared" si="8"/>
        <v/>
      </c>
      <c r="BV5" s="11" t="str">
        <f t="shared" si="9"/>
        <v/>
      </c>
      <c r="BW5" s="11" t="str">
        <f t="shared" si="10"/>
        <v/>
      </c>
      <c r="BX5" s="11" t="str">
        <f t="shared" si="11"/>
        <v/>
      </c>
      <c r="BY5" s="11" t="str">
        <f t="shared" si="12"/>
        <v/>
      </c>
      <c r="BZ5" s="11" t="str">
        <f t="shared" si="13"/>
        <v/>
      </c>
      <c r="CA5" s="11" t="str">
        <f t="shared" si="14"/>
        <v/>
      </c>
      <c r="CB5" s="11" t="str">
        <f t="shared" si="15"/>
        <v/>
      </c>
      <c r="CC5" s="3" t="s">
        <v>6</v>
      </c>
      <c r="CD5" s="11">
        <f t="shared" si="16"/>
        <v>0.99908959214986359</v>
      </c>
      <c r="CE5" s="11">
        <f t="shared" si="17"/>
        <v>0.82123467733433264</v>
      </c>
      <c r="CF5" s="11">
        <f t="shared" si="18"/>
        <v>0.25097788766502094</v>
      </c>
      <c r="CG5" s="11">
        <f t="shared" si="19"/>
        <v>5.2170908112626646E-2</v>
      </c>
      <c r="CH5" s="11" t="str">
        <f t="shared" si="20"/>
        <v/>
      </c>
      <c r="CI5" s="11" t="str">
        <f t="shared" si="21"/>
        <v/>
      </c>
      <c r="CJ5" s="11" t="str">
        <f t="shared" si="22"/>
        <v/>
      </c>
      <c r="CK5" s="11" t="str">
        <f t="shared" si="23"/>
        <v/>
      </c>
      <c r="CL5" s="11" t="str">
        <f t="shared" si="24"/>
        <v/>
      </c>
      <c r="CM5" s="11" t="str">
        <f t="shared" si="25"/>
        <v/>
      </c>
      <c r="CN5" s="11" t="str">
        <f t="shared" si="26"/>
        <v/>
      </c>
      <c r="CO5" s="11" t="str">
        <f t="shared" si="27"/>
        <v/>
      </c>
      <c r="CP5" s="3" t="s">
        <v>6</v>
      </c>
      <c r="CQ5" s="11">
        <f t="shared" ref="CQ5:CQ27" si="78">IF(ISNUMBER(D5), IF((CD5+BQ5)&lt;=1,1-CD5-BQ5,"N/A"),"")</f>
        <v>-1.0299920638612292E-17</v>
      </c>
      <c r="CR5" s="11">
        <f t="shared" si="28"/>
        <v>0</v>
      </c>
      <c r="CS5" s="11">
        <f t="shared" si="28"/>
        <v>0</v>
      </c>
      <c r="CT5" s="11">
        <f t="shared" si="28"/>
        <v>0</v>
      </c>
      <c r="CU5" s="11" t="str">
        <f t="shared" si="28"/>
        <v/>
      </c>
      <c r="CV5" s="11" t="str">
        <f t="shared" si="28"/>
        <v/>
      </c>
      <c r="CW5" s="11" t="str">
        <f t="shared" si="28"/>
        <v/>
      </c>
      <c r="CX5" s="11" t="str">
        <f t="shared" si="28"/>
        <v/>
      </c>
      <c r="CY5" s="11" t="str">
        <f t="shared" si="28"/>
        <v/>
      </c>
      <c r="CZ5" s="11" t="str">
        <f t="shared" si="28"/>
        <v/>
      </c>
      <c r="DA5" s="11" t="str">
        <f t="shared" si="28"/>
        <v/>
      </c>
      <c r="DB5" s="11" t="str">
        <f t="shared" si="28"/>
        <v/>
      </c>
      <c r="DC5" s="3" t="s">
        <v>6</v>
      </c>
      <c r="DD5" s="11">
        <f t="shared" ref="DD5:DD27" si="79">IF(ISNUMBER(BQ5), BQ5+CQ5, "")</f>
        <v>9.1040785013640768E-4</v>
      </c>
      <c r="DE5" s="11">
        <f t="shared" ref="DE5:DE27" si="80">IF(ISNUMBER(BR5), BR5+CR5, "")</f>
        <v>0.17876532266566736</v>
      </c>
      <c r="DF5" s="11">
        <f t="shared" ref="DF5:DF27" si="81">IF(ISNUMBER(BS5), BS5+CS5, "")</f>
        <v>0.74902211233497906</v>
      </c>
      <c r="DG5" s="11">
        <f t="shared" ref="DG5:DG27" si="82">IF(ISNUMBER(BT5), BT5+CT5, "")</f>
        <v>0.9478290918873733</v>
      </c>
      <c r="DH5" s="11" t="str">
        <f t="shared" ref="DH5:DH27" si="83">IF(ISNUMBER(BU5), BU5+CU5, "")</f>
        <v/>
      </c>
      <c r="DI5" s="11" t="str">
        <f t="shared" ref="DI5:DI27" si="84">IF(ISNUMBER(BV5), BV5+CV5, "")</f>
        <v/>
      </c>
      <c r="DJ5" s="11" t="str">
        <f t="shared" ref="DJ5:DJ27" si="85">IF(ISNUMBER(BW5), BW5+CW5, "")</f>
        <v/>
      </c>
      <c r="DK5" s="11" t="str">
        <f t="shared" ref="DK5:DK27" si="86">IF(ISNUMBER(BX5), BX5+CX5, "")</f>
        <v/>
      </c>
      <c r="DL5" s="11" t="str">
        <f t="shared" ref="DL5:DL27" si="87">IF(ISNUMBER(BY5), BY5+CY5, "")</f>
        <v/>
      </c>
      <c r="DM5" s="11" t="str">
        <f t="shared" ref="DM5:DM27" si="88">IF(ISNUMBER(BZ5), BZ5+CZ5, "")</f>
        <v/>
      </c>
      <c r="DN5" s="11" t="str">
        <f t="shared" ref="DN5:DN27" si="89">IF(ISNUMBER(CA5), CA5+DA5, "")</f>
        <v/>
      </c>
      <c r="DO5" s="11" t="str">
        <f t="shared" ref="DO5:DO27" si="90">IF(ISNUMBER(CB5), CB5+DB5, "")</f>
        <v/>
      </c>
    </row>
    <row r="6" spans="1:119" x14ac:dyDescent="0.25">
      <c r="A6" s="2" t="str">
        <f>'Gene Table'!B5</f>
        <v>CCNA1</v>
      </c>
      <c r="B6" s="78"/>
      <c r="C6" s="3" t="s">
        <v>7</v>
      </c>
      <c r="D6" s="2">
        <f>IF(SUM('Raw Data'!D$3:D$98)&gt;10,IF(AND(ISNUMBER('Raw Data'!D5),'Raw Data'!D5&lt;40,'Raw Data'!D5&gt;0),'Raw Data'!D5,40),"")</f>
        <v>25.869139000000001</v>
      </c>
      <c r="E6" s="2">
        <f>IF(SUM('Raw Data'!E$3:E$98)&gt;10,IF(AND(ISNUMBER('Raw Data'!E5),'Raw Data'!E5&lt;40,'Raw Data'!E5&gt;0),'Raw Data'!E5,40),"")</f>
        <v>25.754017000000001</v>
      </c>
      <c r="F6" s="2">
        <f>IF(SUM('Raw Data'!F$3:F$98)&gt;10,IF(AND(ISNUMBER('Raw Data'!F5),'Raw Data'!F5&lt;40,'Raw Data'!F5&gt;0),'Raw Data'!F5,40),"")</f>
        <v>25.980741999999999</v>
      </c>
      <c r="G6" s="2">
        <f>IF(SUM('Raw Data'!G$3:G$98)&gt;10,IF(AND(ISNUMBER('Raw Data'!G5),'Raw Data'!G5&lt;40,'Raw Data'!G5&gt;0),'Raw Data'!G5,40),"")</f>
        <v>25.805439</v>
      </c>
      <c r="H6" s="2" t="str">
        <f>IF(SUM('Raw Data'!H$3:H$98)&gt;10,IF(AND(ISNUMBER('Raw Data'!H5),'Raw Data'!H5&lt;40,'Raw Data'!H5&gt;0),'Raw Data'!H5,40),"")</f>
        <v/>
      </c>
      <c r="I6" s="2" t="str">
        <f>IF(SUM('Raw Data'!I$3:I$98)&gt;10,IF(AND(ISNUMBER('Raw Data'!I5),'Raw Data'!I5&lt;40,'Raw Data'!I5&gt;0),'Raw Data'!I5,40),"")</f>
        <v/>
      </c>
      <c r="J6" s="2" t="str">
        <f>IF(SUM('Raw Data'!J$3:J$98)&gt;10,IF(AND(ISNUMBER('Raw Data'!J5),'Raw Data'!J5&lt;40,'Raw Data'!J5&gt;0),'Raw Data'!J5,40),"")</f>
        <v/>
      </c>
      <c r="K6" s="2" t="str">
        <f>IF(SUM('Raw Data'!K$3:K$98)&gt;10,IF(AND(ISNUMBER('Raw Data'!K5),'Raw Data'!K5&lt;40,'Raw Data'!K5&gt;0),'Raw Data'!K5,40),"")</f>
        <v/>
      </c>
      <c r="L6" s="2" t="str">
        <f>IF(SUM('Raw Data'!L$3:L$98)&gt;10,IF(AND(ISNUMBER('Raw Data'!L5),'Raw Data'!L5&lt;40,'Raw Data'!L5&gt;0),'Raw Data'!L5,40),"")</f>
        <v/>
      </c>
      <c r="M6" s="2" t="str">
        <f>IF(SUM('Raw Data'!M$3:M$98)&gt;10,IF(AND(ISNUMBER('Raw Data'!M5),'Raw Data'!M5&lt;40,'Raw Data'!M5&gt;0),'Raw Data'!M5,40),"")</f>
        <v/>
      </c>
      <c r="N6" s="2" t="str">
        <f>IF(SUM('Raw Data'!N$3:N$98)&gt;10,IF(AND(ISNUMBER('Raw Data'!N5),'Raw Data'!N5&lt;40,'Raw Data'!N5&gt;0),'Raw Data'!N5,40),"")</f>
        <v/>
      </c>
      <c r="O6" s="2" t="str">
        <f>IF(SUM('Raw Data'!O$3:O$98)&gt;10,IF(AND(ISNUMBER('Raw Data'!O5),'Raw Data'!O5&lt;40,'Raw Data'!O5&gt;0),'Raw Data'!O5,40),"")</f>
        <v/>
      </c>
      <c r="P6" s="3" t="s">
        <v>7</v>
      </c>
      <c r="Q6" s="2">
        <f t="shared" si="30"/>
        <v>5.4886310000000016</v>
      </c>
      <c r="R6" s="2">
        <f t="shared" si="31"/>
        <v>5.1205710000000018</v>
      </c>
      <c r="S6" s="2">
        <f t="shared" si="32"/>
        <v>5.7063229999999976</v>
      </c>
      <c r="T6" s="2">
        <f t="shared" si="33"/>
        <v>6.124020999999999</v>
      </c>
      <c r="U6" s="2" t="str">
        <f t="shared" si="34"/>
        <v/>
      </c>
      <c r="V6" s="2" t="str">
        <f t="shared" si="35"/>
        <v/>
      </c>
      <c r="W6" s="2" t="str">
        <f t="shared" si="36"/>
        <v/>
      </c>
      <c r="X6" s="2" t="str">
        <f t="shared" si="37"/>
        <v/>
      </c>
      <c r="Y6" s="2" t="str">
        <f t="shared" si="38"/>
        <v/>
      </c>
      <c r="Z6" s="2" t="str">
        <f t="shared" si="39"/>
        <v/>
      </c>
      <c r="AA6" s="2" t="str">
        <f t="shared" si="40"/>
        <v/>
      </c>
      <c r="AB6" s="2" t="str">
        <f t="shared" si="41"/>
        <v/>
      </c>
      <c r="AC6" s="3" t="s">
        <v>7</v>
      </c>
      <c r="AD6" s="2">
        <f t="shared" si="42"/>
        <v>4.3120609999999964</v>
      </c>
      <c r="AE6" s="2">
        <f t="shared" si="43"/>
        <v>2.4859480000000005</v>
      </c>
      <c r="AF6" s="2">
        <f t="shared" si="44"/>
        <v>0.33646300000000195</v>
      </c>
      <c r="AG6" s="2">
        <f t="shared" si="45"/>
        <v>0.24562799999999996</v>
      </c>
      <c r="AH6" s="2" t="str">
        <f t="shared" si="46"/>
        <v/>
      </c>
      <c r="AI6" s="2" t="str">
        <f t="shared" si="47"/>
        <v/>
      </c>
      <c r="AJ6" s="2" t="str">
        <f t="shared" si="48"/>
        <v/>
      </c>
      <c r="AK6" s="2" t="str">
        <f t="shared" si="49"/>
        <v/>
      </c>
      <c r="AL6" s="2" t="str">
        <f t="shared" si="50"/>
        <v/>
      </c>
      <c r="AM6" s="2" t="str">
        <f t="shared" si="51"/>
        <v/>
      </c>
      <c r="AN6" s="2" t="str">
        <f t="shared" si="52"/>
        <v/>
      </c>
      <c r="AO6" s="2" t="str">
        <f t="shared" si="53"/>
        <v/>
      </c>
      <c r="AP6" s="3" t="s">
        <v>7</v>
      </c>
      <c r="AQ6" s="2">
        <f t="shared" si="54"/>
        <v>1.092645000000001</v>
      </c>
      <c r="AR6" s="2">
        <f t="shared" si="55"/>
        <v>1.4078099999999978</v>
      </c>
      <c r="AS6" s="2">
        <f t="shared" si="56"/>
        <v>2.5919260000000008</v>
      </c>
      <c r="AT6" s="2">
        <f t="shared" si="57"/>
        <v>5.1905059999999992</v>
      </c>
      <c r="AU6" s="2" t="str">
        <f t="shared" si="58"/>
        <v/>
      </c>
      <c r="AV6" s="2" t="str">
        <f t="shared" si="59"/>
        <v/>
      </c>
      <c r="AW6" s="2" t="str">
        <f t="shared" si="60"/>
        <v/>
      </c>
      <c r="AX6" s="2" t="str">
        <f t="shared" si="61"/>
        <v/>
      </c>
      <c r="AY6" s="2" t="str">
        <f t="shared" si="62"/>
        <v/>
      </c>
      <c r="AZ6" s="2" t="str">
        <f t="shared" si="63"/>
        <v/>
      </c>
      <c r="BA6" s="2" t="str">
        <f t="shared" si="64"/>
        <v/>
      </c>
      <c r="BB6" s="2" t="str">
        <f t="shared" si="65"/>
        <v/>
      </c>
      <c r="BC6" s="3" t="s">
        <v>7</v>
      </c>
      <c r="BD6" s="2">
        <f t="shared" si="66"/>
        <v>2.22719085078412E-2</v>
      </c>
      <c r="BE6" s="2">
        <f t="shared" si="67"/>
        <v>2.874448513566507E-2</v>
      </c>
      <c r="BF6" s="2">
        <f t="shared" si="68"/>
        <v>1.9152506219946439E-2</v>
      </c>
      <c r="BG6" s="2">
        <f t="shared" si="69"/>
        <v>1.4337914455611547E-2</v>
      </c>
      <c r="BH6" s="2" t="str">
        <f t="shared" si="70"/>
        <v/>
      </c>
      <c r="BI6" s="2" t="str">
        <f t="shared" si="71"/>
        <v/>
      </c>
      <c r="BJ6" s="2" t="str">
        <f t="shared" si="72"/>
        <v/>
      </c>
      <c r="BK6" s="2" t="str">
        <f t="shared" si="73"/>
        <v/>
      </c>
      <c r="BL6" s="2" t="str">
        <f t="shared" si="74"/>
        <v/>
      </c>
      <c r="BM6" s="2" t="str">
        <f t="shared" si="75"/>
        <v/>
      </c>
      <c r="BN6" s="2" t="str">
        <f t="shared" si="76"/>
        <v/>
      </c>
      <c r="BO6" s="2" t="str">
        <f t="shared" si="77"/>
        <v/>
      </c>
      <c r="BP6" s="3" t="s">
        <v>7</v>
      </c>
      <c r="BQ6" s="11">
        <f t="shared" si="4"/>
        <v>5.1489918287195076E-2</v>
      </c>
      <c r="BR6" s="11">
        <f t="shared" si="5"/>
        <v>0.18378987676747202</v>
      </c>
      <c r="BS6" s="11">
        <f t="shared" si="6"/>
        <v>0.83089710575793241</v>
      </c>
      <c r="BT6" s="11">
        <f t="shared" si="7"/>
        <v>0.97221733194666526</v>
      </c>
      <c r="BU6" s="11" t="str">
        <f t="shared" si="8"/>
        <v/>
      </c>
      <c r="BV6" s="11" t="str">
        <f t="shared" si="9"/>
        <v/>
      </c>
      <c r="BW6" s="11" t="str">
        <f t="shared" si="10"/>
        <v/>
      </c>
      <c r="BX6" s="11" t="str">
        <f t="shared" si="11"/>
        <v/>
      </c>
      <c r="BY6" s="11" t="str">
        <f t="shared" si="12"/>
        <v/>
      </c>
      <c r="BZ6" s="11" t="str">
        <f t="shared" si="13"/>
        <v/>
      </c>
      <c r="CA6" s="11" t="str">
        <f t="shared" si="14"/>
        <v/>
      </c>
      <c r="CB6" s="11" t="str">
        <f t="shared" si="15"/>
        <v/>
      </c>
      <c r="CC6" s="3" t="s">
        <v>7</v>
      </c>
      <c r="CD6" s="11">
        <f t="shared" si="16"/>
        <v>0.4795821243886394</v>
      </c>
      <c r="CE6" s="11">
        <f t="shared" si="17"/>
        <v>0.38803729103677814</v>
      </c>
      <c r="CF6" s="11">
        <f t="shared" si="18"/>
        <v>0.16910289424206762</v>
      </c>
      <c r="CG6" s="11">
        <f t="shared" si="19"/>
        <v>2.7782668053334774E-2</v>
      </c>
      <c r="CH6" s="11" t="str">
        <f t="shared" si="20"/>
        <v/>
      </c>
      <c r="CI6" s="11" t="str">
        <f t="shared" si="21"/>
        <v/>
      </c>
      <c r="CJ6" s="11" t="str">
        <f t="shared" si="22"/>
        <v/>
      </c>
      <c r="CK6" s="11" t="str">
        <f t="shared" si="23"/>
        <v/>
      </c>
      <c r="CL6" s="11" t="str">
        <f t="shared" si="24"/>
        <v/>
      </c>
      <c r="CM6" s="11" t="str">
        <f t="shared" si="25"/>
        <v/>
      </c>
      <c r="CN6" s="11" t="str">
        <f t="shared" si="26"/>
        <v/>
      </c>
      <c r="CO6" s="11" t="str">
        <f t="shared" si="27"/>
        <v/>
      </c>
      <c r="CP6" s="3" t="s">
        <v>7</v>
      </c>
      <c r="CQ6" s="11">
        <f t="shared" si="78"/>
        <v>0.46892795732416559</v>
      </c>
      <c r="CR6" s="11">
        <f t="shared" si="28"/>
        <v>0.42817283219574975</v>
      </c>
      <c r="CS6" s="11">
        <f t="shared" si="28"/>
        <v>0</v>
      </c>
      <c r="CT6" s="11">
        <f t="shared" si="28"/>
        <v>0</v>
      </c>
      <c r="CU6" s="11" t="str">
        <f t="shared" si="28"/>
        <v/>
      </c>
      <c r="CV6" s="11" t="str">
        <f t="shared" si="28"/>
        <v/>
      </c>
      <c r="CW6" s="11" t="str">
        <f t="shared" si="28"/>
        <v/>
      </c>
      <c r="CX6" s="11" t="str">
        <f t="shared" si="28"/>
        <v/>
      </c>
      <c r="CY6" s="11" t="str">
        <f t="shared" si="28"/>
        <v/>
      </c>
      <c r="CZ6" s="11" t="str">
        <f t="shared" si="28"/>
        <v/>
      </c>
      <c r="DA6" s="11" t="str">
        <f t="shared" si="28"/>
        <v/>
      </c>
      <c r="DB6" s="11" t="str">
        <f t="shared" si="28"/>
        <v/>
      </c>
      <c r="DC6" s="3" t="s">
        <v>7</v>
      </c>
      <c r="DD6" s="11">
        <f t="shared" si="79"/>
        <v>0.52041787561136066</v>
      </c>
      <c r="DE6" s="11">
        <f t="shared" si="80"/>
        <v>0.6119627089632218</v>
      </c>
      <c r="DF6" s="11">
        <f t="shared" si="81"/>
        <v>0.83089710575793241</v>
      </c>
      <c r="DG6" s="11">
        <f t="shared" si="82"/>
        <v>0.97221733194666526</v>
      </c>
      <c r="DH6" s="11" t="str">
        <f t="shared" si="83"/>
        <v/>
      </c>
      <c r="DI6" s="11" t="str">
        <f t="shared" si="84"/>
        <v/>
      </c>
      <c r="DJ6" s="11" t="str">
        <f t="shared" si="85"/>
        <v/>
      </c>
      <c r="DK6" s="11" t="str">
        <f t="shared" si="86"/>
        <v/>
      </c>
      <c r="DL6" s="11" t="str">
        <f t="shared" si="87"/>
        <v/>
      </c>
      <c r="DM6" s="11" t="str">
        <f t="shared" si="88"/>
        <v/>
      </c>
      <c r="DN6" s="11" t="str">
        <f t="shared" si="89"/>
        <v/>
      </c>
      <c r="DO6" s="11" t="str">
        <f t="shared" si="90"/>
        <v/>
      </c>
    </row>
    <row r="7" spans="1:119" x14ac:dyDescent="0.25">
      <c r="A7" s="2" t="str">
        <f>'Gene Table'!B6</f>
        <v>CCND2</v>
      </c>
      <c r="B7" s="78"/>
      <c r="C7" s="3" t="s">
        <v>8</v>
      </c>
      <c r="D7" s="2">
        <f>IF(SUM('Raw Data'!D$3:D$98)&gt;10,IF(AND(ISNUMBER('Raw Data'!D6),'Raw Data'!D6&lt;40,'Raw Data'!D6&gt;0),'Raw Data'!D6,40),"")</f>
        <v>22.611433000000002</v>
      </c>
      <c r="E7" s="2">
        <f>IF(SUM('Raw Data'!E$3:E$98)&gt;10,IF(AND(ISNUMBER('Raw Data'!E6),'Raw Data'!E6&lt;40,'Raw Data'!E6&gt;0),'Raw Data'!E6,40),"")</f>
        <v>22.649823999999999</v>
      </c>
      <c r="F7" s="2">
        <f>IF(SUM('Raw Data'!F$3:F$98)&gt;10,IF(AND(ISNUMBER('Raw Data'!F6),'Raw Data'!F6&lt;40,'Raw Data'!F6&gt;0),'Raw Data'!F6,40),"")</f>
        <v>22.678481999999999</v>
      </c>
      <c r="G7" s="2">
        <f>IF(SUM('Raw Data'!G$3:G$98)&gt;10,IF(AND(ISNUMBER('Raw Data'!G6),'Raw Data'!G6&lt;40,'Raw Data'!G6&gt;0),'Raw Data'!G6,40),"")</f>
        <v>22.76745</v>
      </c>
      <c r="H7" s="2" t="str">
        <f>IF(SUM('Raw Data'!H$3:H$98)&gt;10,IF(AND(ISNUMBER('Raw Data'!H6),'Raw Data'!H6&lt;40,'Raw Data'!H6&gt;0),'Raw Data'!H6,40),"")</f>
        <v/>
      </c>
      <c r="I7" s="2" t="str">
        <f>IF(SUM('Raw Data'!I$3:I$98)&gt;10,IF(AND(ISNUMBER('Raw Data'!I6),'Raw Data'!I6&lt;40,'Raw Data'!I6&gt;0),'Raw Data'!I6,40),"")</f>
        <v/>
      </c>
      <c r="J7" s="2" t="str">
        <f>IF(SUM('Raw Data'!J$3:J$98)&gt;10,IF(AND(ISNUMBER('Raw Data'!J6),'Raw Data'!J6&lt;40,'Raw Data'!J6&gt;0),'Raw Data'!J6,40),"")</f>
        <v/>
      </c>
      <c r="K7" s="2" t="str">
        <f>IF(SUM('Raw Data'!K$3:K$98)&gt;10,IF(AND(ISNUMBER('Raw Data'!K6),'Raw Data'!K6&lt;40,'Raw Data'!K6&gt;0),'Raw Data'!K6,40),"")</f>
        <v/>
      </c>
      <c r="L7" s="2" t="str">
        <f>IF(SUM('Raw Data'!L$3:L$98)&gt;10,IF(AND(ISNUMBER('Raw Data'!L6),'Raw Data'!L6&lt;40,'Raw Data'!L6&gt;0),'Raw Data'!L6,40),"")</f>
        <v/>
      </c>
      <c r="M7" s="2" t="str">
        <f>IF(SUM('Raw Data'!M$3:M$98)&gt;10,IF(AND(ISNUMBER('Raw Data'!M6),'Raw Data'!M6&lt;40,'Raw Data'!M6&gt;0),'Raw Data'!M6,40),"")</f>
        <v/>
      </c>
      <c r="N7" s="2" t="str">
        <f>IF(SUM('Raw Data'!N$3:N$98)&gt;10,IF(AND(ISNUMBER('Raw Data'!N6),'Raw Data'!N6&lt;40,'Raw Data'!N6&gt;0),'Raw Data'!N6,40),"")</f>
        <v/>
      </c>
      <c r="O7" s="2" t="str">
        <f>IF(SUM('Raw Data'!O$3:O$98)&gt;10,IF(AND(ISNUMBER('Raw Data'!O6),'Raw Data'!O6&lt;40,'Raw Data'!O6&gt;0),'Raw Data'!O6,40),"")</f>
        <v/>
      </c>
      <c r="P7" s="3" t="s">
        <v>8</v>
      </c>
      <c r="Q7" s="2">
        <f t="shared" si="30"/>
        <v>17.388566999999998</v>
      </c>
      <c r="R7" s="2">
        <f t="shared" si="31"/>
        <v>8.6505760000000045</v>
      </c>
      <c r="S7" s="2">
        <f t="shared" si="32"/>
        <v>6.5983850000000004</v>
      </c>
      <c r="T7" s="2">
        <f t="shared" si="33"/>
        <v>8.2489099999999986</v>
      </c>
      <c r="U7" s="2" t="str">
        <f t="shared" si="34"/>
        <v/>
      </c>
      <c r="V7" s="2" t="str">
        <f t="shared" si="35"/>
        <v/>
      </c>
      <c r="W7" s="2" t="str">
        <f t="shared" si="36"/>
        <v/>
      </c>
      <c r="X7" s="2" t="str">
        <f t="shared" si="37"/>
        <v/>
      </c>
      <c r="Y7" s="2" t="str">
        <f t="shared" si="38"/>
        <v/>
      </c>
      <c r="Z7" s="2" t="str">
        <f t="shared" si="39"/>
        <v/>
      </c>
      <c r="AA7" s="2" t="str">
        <f t="shared" si="40"/>
        <v/>
      </c>
      <c r="AB7" s="2" t="str">
        <f t="shared" si="41"/>
        <v/>
      </c>
      <c r="AC7" s="3" t="s">
        <v>8</v>
      </c>
      <c r="AD7" s="2">
        <f t="shared" si="42"/>
        <v>17.388566999999998</v>
      </c>
      <c r="AE7" s="2">
        <f t="shared" si="43"/>
        <v>2.5962410000000027</v>
      </c>
      <c r="AF7" s="2">
        <f t="shared" si="44"/>
        <v>0.7537540000000007</v>
      </c>
      <c r="AG7" s="2">
        <f t="shared" si="45"/>
        <v>7.6674000000000575E-2</v>
      </c>
      <c r="AH7" s="2" t="str">
        <f t="shared" si="46"/>
        <v/>
      </c>
      <c r="AI7" s="2" t="str">
        <f t="shared" si="47"/>
        <v/>
      </c>
      <c r="AJ7" s="2" t="str">
        <f t="shared" si="48"/>
        <v/>
      </c>
      <c r="AK7" s="2" t="str">
        <f t="shared" si="49"/>
        <v/>
      </c>
      <c r="AL7" s="2" t="str">
        <f t="shared" si="50"/>
        <v/>
      </c>
      <c r="AM7" s="2" t="str">
        <f t="shared" si="51"/>
        <v/>
      </c>
      <c r="AN7" s="2" t="str">
        <f t="shared" si="52"/>
        <v/>
      </c>
      <c r="AO7" s="2" t="str">
        <f t="shared" si="53"/>
        <v/>
      </c>
      <c r="AP7" s="3" t="s">
        <v>8</v>
      </c>
      <c r="AQ7" s="2">
        <f t="shared" si="54"/>
        <v>7.2179999999999467E-2</v>
      </c>
      <c r="AR7" s="2">
        <f t="shared" si="55"/>
        <v>0.46082700000000187</v>
      </c>
      <c r="AS7" s="2">
        <f t="shared" si="56"/>
        <v>2.0598810000000007</v>
      </c>
      <c r="AT7" s="2">
        <f t="shared" si="57"/>
        <v>6.4615420000000015</v>
      </c>
      <c r="AU7" s="2" t="str">
        <f t="shared" si="58"/>
        <v/>
      </c>
      <c r="AV7" s="2" t="str">
        <f t="shared" si="59"/>
        <v/>
      </c>
      <c r="AW7" s="2" t="str">
        <f t="shared" si="60"/>
        <v/>
      </c>
      <c r="AX7" s="2" t="str">
        <f t="shared" si="61"/>
        <v/>
      </c>
      <c r="AY7" s="2" t="str">
        <f t="shared" si="62"/>
        <v/>
      </c>
      <c r="AZ7" s="2" t="str">
        <f t="shared" si="63"/>
        <v/>
      </c>
      <c r="BA7" s="2" t="str">
        <f t="shared" si="64"/>
        <v/>
      </c>
      <c r="BB7" s="2" t="str">
        <f t="shared" si="65"/>
        <v/>
      </c>
      <c r="BC7" s="3" t="s">
        <v>8</v>
      </c>
      <c r="BD7" s="2">
        <f t="shared" si="66"/>
        <v>5.8280027951305151E-6</v>
      </c>
      <c r="BE7" s="2">
        <f t="shared" si="67"/>
        <v>2.4883825332448293E-3</v>
      </c>
      <c r="BF7" s="2">
        <f t="shared" si="68"/>
        <v>1.0320201860448536E-2</v>
      </c>
      <c r="BG7" s="2">
        <f t="shared" si="69"/>
        <v>3.2872342896271617E-3</v>
      </c>
      <c r="BH7" s="2" t="str">
        <f t="shared" si="70"/>
        <v/>
      </c>
      <c r="BI7" s="2" t="str">
        <f t="shared" si="71"/>
        <v/>
      </c>
      <c r="BJ7" s="2" t="str">
        <f t="shared" si="72"/>
        <v/>
      </c>
      <c r="BK7" s="2" t="str">
        <f t="shared" si="73"/>
        <v/>
      </c>
      <c r="BL7" s="2" t="str">
        <f t="shared" si="74"/>
        <v/>
      </c>
      <c r="BM7" s="2" t="str">
        <f t="shared" si="75"/>
        <v/>
      </c>
      <c r="BN7" s="2" t="str">
        <f t="shared" si="76"/>
        <v/>
      </c>
      <c r="BO7" s="2" t="str">
        <f t="shared" si="77"/>
        <v/>
      </c>
      <c r="BP7" s="3" t="s">
        <v>8</v>
      </c>
      <c r="BQ7" s="11">
        <f t="shared" si="4"/>
        <v>5.8280367609450375E-6</v>
      </c>
      <c r="BR7" s="11">
        <f t="shared" si="5"/>
        <v>0.16578133044244861</v>
      </c>
      <c r="BS7" s="11">
        <f t="shared" si="6"/>
        <v>0.75766322379541562</v>
      </c>
      <c r="BT7" s="11">
        <f t="shared" si="7"/>
        <v>0.98861555091580511</v>
      </c>
      <c r="BU7" s="11" t="str">
        <f t="shared" si="8"/>
        <v/>
      </c>
      <c r="BV7" s="11" t="str">
        <f t="shared" si="9"/>
        <v/>
      </c>
      <c r="BW7" s="11" t="str">
        <f t="shared" si="10"/>
        <v/>
      </c>
      <c r="BX7" s="11" t="str">
        <f t="shared" si="11"/>
        <v/>
      </c>
      <c r="BY7" s="11" t="str">
        <f t="shared" si="12"/>
        <v/>
      </c>
      <c r="BZ7" s="11" t="str">
        <f t="shared" si="13"/>
        <v/>
      </c>
      <c r="CA7" s="11" t="str">
        <f t="shared" si="14"/>
        <v/>
      </c>
      <c r="CB7" s="11" t="str">
        <f t="shared" si="15"/>
        <v/>
      </c>
      <c r="CC7" s="3" t="s">
        <v>8</v>
      </c>
      <c r="CD7" s="11">
        <f t="shared" si="16"/>
        <v>0.99999417196323903</v>
      </c>
      <c r="CE7" s="11">
        <f t="shared" si="17"/>
        <v>0.83421866955755142</v>
      </c>
      <c r="CF7" s="11">
        <f t="shared" si="18"/>
        <v>0.24233677620458441</v>
      </c>
      <c r="CG7" s="11">
        <f t="shared" si="19"/>
        <v>1.1384449084194868E-2</v>
      </c>
      <c r="CH7" s="11" t="str">
        <f t="shared" si="20"/>
        <v/>
      </c>
      <c r="CI7" s="11" t="str">
        <f t="shared" si="21"/>
        <v/>
      </c>
      <c r="CJ7" s="11" t="str">
        <f t="shared" si="22"/>
        <v/>
      </c>
      <c r="CK7" s="11" t="str">
        <f t="shared" si="23"/>
        <v/>
      </c>
      <c r="CL7" s="11" t="str">
        <f t="shared" si="24"/>
        <v/>
      </c>
      <c r="CM7" s="11" t="str">
        <f t="shared" si="25"/>
        <v/>
      </c>
      <c r="CN7" s="11" t="str">
        <f t="shared" si="26"/>
        <v/>
      </c>
      <c r="CO7" s="11" t="str">
        <f t="shared" si="27"/>
        <v/>
      </c>
      <c r="CP7" s="3" t="s">
        <v>8</v>
      </c>
      <c r="CQ7" s="11">
        <f t="shared" si="78"/>
        <v>2.3620360767133419E-17</v>
      </c>
      <c r="CR7" s="11">
        <f t="shared" si="28"/>
        <v>-2.7755575615628914E-17</v>
      </c>
      <c r="CS7" s="11">
        <f t="shared" si="28"/>
        <v>0</v>
      </c>
      <c r="CT7" s="11">
        <f t="shared" si="28"/>
        <v>0</v>
      </c>
      <c r="CU7" s="11" t="str">
        <f t="shared" si="28"/>
        <v/>
      </c>
      <c r="CV7" s="11" t="str">
        <f t="shared" si="28"/>
        <v/>
      </c>
      <c r="CW7" s="11" t="str">
        <f t="shared" si="28"/>
        <v/>
      </c>
      <c r="CX7" s="11" t="str">
        <f t="shared" si="28"/>
        <v/>
      </c>
      <c r="CY7" s="11" t="str">
        <f t="shared" si="28"/>
        <v/>
      </c>
      <c r="CZ7" s="11" t="str">
        <f t="shared" si="28"/>
        <v/>
      </c>
      <c r="DA7" s="11" t="str">
        <f t="shared" si="28"/>
        <v/>
      </c>
      <c r="DB7" s="11" t="str">
        <f t="shared" si="28"/>
        <v/>
      </c>
      <c r="DC7" s="3" t="s">
        <v>8</v>
      </c>
      <c r="DD7" s="11">
        <f t="shared" si="79"/>
        <v>5.8280367609686579E-6</v>
      </c>
      <c r="DE7" s="11">
        <f t="shared" si="80"/>
        <v>0.16578133044244858</v>
      </c>
      <c r="DF7" s="11">
        <f t="shared" si="81"/>
        <v>0.75766322379541562</v>
      </c>
      <c r="DG7" s="11">
        <f t="shared" si="82"/>
        <v>0.98861555091580511</v>
      </c>
      <c r="DH7" s="11" t="str">
        <f t="shared" si="83"/>
        <v/>
      </c>
      <c r="DI7" s="11" t="str">
        <f t="shared" si="84"/>
        <v/>
      </c>
      <c r="DJ7" s="11" t="str">
        <f t="shared" si="85"/>
        <v/>
      </c>
      <c r="DK7" s="11" t="str">
        <f t="shared" si="86"/>
        <v/>
      </c>
      <c r="DL7" s="11" t="str">
        <f t="shared" si="87"/>
        <v/>
      </c>
      <c r="DM7" s="11" t="str">
        <f t="shared" si="88"/>
        <v/>
      </c>
      <c r="DN7" s="11" t="str">
        <f t="shared" si="89"/>
        <v/>
      </c>
      <c r="DO7" s="11" t="str">
        <f t="shared" si="90"/>
        <v/>
      </c>
    </row>
    <row r="8" spans="1:119" x14ac:dyDescent="0.25">
      <c r="A8" s="2" t="str">
        <f>'Gene Table'!B7</f>
        <v>CDH1</v>
      </c>
      <c r="B8" s="78"/>
      <c r="C8" s="3" t="s">
        <v>9</v>
      </c>
      <c r="D8" s="2">
        <f>IF(SUM('Raw Data'!D$3:D$98)&gt;10,IF(AND(ISNUMBER('Raw Data'!D7),'Raw Data'!D7&lt;40,'Raw Data'!D7&gt;0),'Raw Data'!D7,40),"")</f>
        <v>21.979156</v>
      </c>
      <c r="E8" s="2">
        <f>IF(SUM('Raw Data'!E$3:E$98)&gt;10,IF(AND(ISNUMBER('Raw Data'!E7),'Raw Data'!E7&lt;40,'Raw Data'!E7&gt;0),'Raw Data'!E7,40),"")</f>
        <v>21.987252999999999</v>
      </c>
      <c r="F8" s="2">
        <f>IF(SUM('Raw Data'!F$3:F$98)&gt;10,IF(AND(ISNUMBER('Raw Data'!F7),'Raw Data'!F7&lt;40,'Raw Data'!F7&gt;0),'Raw Data'!F7,40),"")</f>
        <v>22.058474</v>
      </c>
      <c r="G8" s="2">
        <f>IF(SUM('Raw Data'!G$3:G$98)&gt;10,IF(AND(ISNUMBER('Raw Data'!G7),'Raw Data'!G7&lt;40,'Raw Data'!G7&gt;0),'Raw Data'!G7,40),"")</f>
        <v>22.007536000000002</v>
      </c>
      <c r="H8" s="2" t="str">
        <f>IF(SUM('Raw Data'!H$3:H$98)&gt;10,IF(AND(ISNUMBER('Raw Data'!H7),'Raw Data'!H7&lt;40,'Raw Data'!H7&gt;0),'Raw Data'!H7,40),"")</f>
        <v/>
      </c>
      <c r="I8" s="2" t="str">
        <f>IF(SUM('Raw Data'!I$3:I$98)&gt;10,IF(AND(ISNUMBER('Raw Data'!I7),'Raw Data'!I7&lt;40,'Raw Data'!I7&gt;0),'Raw Data'!I7,40),"")</f>
        <v/>
      </c>
      <c r="J8" s="2" t="str">
        <f>IF(SUM('Raw Data'!J$3:J$98)&gt;10,IF(AND(ISNUMBER('Raw Data'!J7),'Raw Data'!J7&lt;40,'Raw Data'!J7&gt;0),'Raw Data'!J7,40),"")</f>
        <v/>
      </c>
      <c r="K8" s="2" t="str">
        <f>IF(SUM('Raw Data'!K$3:K$98)&gt;10,IF(AND(ISNUMBER('Raw Data'!K7),'Raw Data'!K7&lt;40,'Raw Data'!K7&gt;0),'Raw Data'!K7,40),"")</f>
        <v/>
      </c>
      <c r="L8" s="2" t="str">
        <f>IF(SUM('Raw Data'!L$3:L$98)&gt;10,IF(AND(ISNUMBER('Raw Data'!L7),'Raw Data'!L7&lt;40,'Raw Data'!L7&gt;0),'Raw Data'!L7,40),"")</f>
        <v/>
      </c>
      <c r="M8" s="2" t="str">
        <f>IF(SUM('Raw Data'!M$3:M$98)&gt;10,IF(AND(ISNUMBER('Raw Data'!M7),'Raw Data'!M7&lt;40,'Raw Data'!M7&gt;0),'Raw Data'!M7,40),"")</f>
        <v/>
      </c>
      <c r="N8" s="2" t="str">
        <f>IF(SUM('Raw Data'!N$3:N$98)&gt;10,IF(AND(ISNUMBER('Raw Data'!N7),'Raw Data'!N7&lt;40,'Raw Data'!N7&gt;0),'Raw Data'!N7,40),"")</f>
        <v/>
      </c>
      <c r="O8" s="2" t="str">
        <f>IF(SUM('Raw Data'!O$3:O$98)&gt;10,IF(AND(ISNUMBER('Raw Data'!O7),'Raw Data'!O7&lt;40,'Raw Data'!O7&gt;0),'Raw Data'!O7,40),"")</f>
        <v/>
      </c>
      <c r="P8" s="3" t="s">
        <v>9</v>
      </c>
      <c r="Q8" s="2">
        <f t="shared" si="30"/>
        <v>18.020844</v>
      </c>
      <c r="R8" s="2">
        <f t="shared" si="31"/>
        <v>8.6396309999999978</v>
      </c>
      <c r="S8" s="2">
        <f t="shared" si="32"/>
        <v>7.2975749999999984</v>
      </c>
      <c r="T8" s="2">
        <f t="shared" si="33"/>
        <v>5.9003539999999965</v>
      </c>
      <c r="U8" s="2" t="str">
        <f t="shared" si="34"/>
        <v/>
      </c>
      <c r="V8" s="2" t="str">
        <f t="shared" si="35"/>
        <v/>
      </c>
      <c r="W8" s="2" t="str">
        <f t="shared" si="36"/>
        <v/>
      </c>
      <c r="X8" s="2" t="str">
        <f t="shared" si="37"/>
        <v/>
      </c>
      <c r="Y8" s="2" t="str">
        <f t="shared" si="38"/>
        <v/>
      </c>
      <c r="Z8" s="2" t="str">
        <f t="shared" si="39"/>
        <v/>
      </c>
      <c r="AA8" s="2" t="str">
        <f t="shared" si="40"/>
        <v/>
      </c>
      <c r="AB8" s="2" t="str">
        <f t="shared" si="41"/>
        <v/>
      </c>
      <c r="AC8" s="3" t="s">
        <v>9</v>
      </c>
      <c r="AD8" s="2">
        <f t="shared" si="42"/>
        <v>11.803261000000003</v>
      </c>
      <c r="AE8" s="2">
        <f t="shared" si="43"/>
        <v>2.3016269999999999</v>
      </c>
      <c r="AF8" s="2">
        <f t="shared" si="44"/>
        <v>0.38147299999999973</v>
      </c>
      <c r="AG8" s="2">
        <f t="shared" si="45"/>
        <v>-5.5396000000001777E-2</v>
      </c>
      <c r="AH8" s="2" t="str">
        <f t="shared" si="46"/>
        <v/>
      </c>
      <c r="AI8" s="2" t="str">
        <f t="shared" si="47"/>
        <v/>
      </c>
      <c r="AJ8" s="2" t="str">
        <f t="shared" si="48"/>
        <v/>
      </c>
      <c r="AK8" s="2" t="str">
        <f t="shared" si="49"/>
        <v/>
      </c>
      <c r="AL8" s="2" t="str">
        <f t="shared" si="50"/>
        <v/>
      </c>
      <c r="AM8" s="2" t="str">
        <f t="shared" si="51"/>
        <v/>
      </c>
      <c r="AN8" s="2" t="str">
        <f t="shared" si="52"/>
        <v/>
      </c>
      <c r="AO8" s="2" t="str">
        <f t="shared" si="53"/>
        <v/>
      </c>
      <c r="AP8" s="3" t="s">
        <v>9</v>
      </c>
      <c r="AQ8" s="2">
        <f t="shared" si="54"/>
        <v>-0.17320199999999986</v>
      </c>
      <c r="AR8" s="2">
        <f t="shared" si="55"/>
        <v>0.28521900000000144</v>
      </c>
      <c r="AS8" s="2">
        <f t="shared" si="56"/>
        <v>1.8916719999999998</v>
      </c>
      <c r="AT8" s="2">
        <f t="shared" si="57"/>
        <v>5.4996529999999986</v>
      </c>
      <c r="AU8" s="2" t="str">
        <f t="shared" si="58"/>
        <v/>
      </c>
      <c r="AV8" s="2" t="str">
        <f t="shared" si="59"/>
        <v/>
      </c>
      <c r="AW8" s="2" t="str">
        <f t="shared" si="60"/>
        <v/>
      </c>
      <c r="AX8" s="2" t="str">
        <f t="shared" si="61"/>
        <v/>
      </c>
      <c r="AY8" s="2" t="str">
        <f t="shared" si="62"/>
        <v/>
      </c>
      <c r="AZ8" s="2" t="str">
        <f t="shared" si="63"/>
        <v/>
      </c>
      <c r="BA8" s="2" t="str">
        <f t="shared" si="64"/>
        <v/>
      </c>
      <c r="BB8" s="2" t="str">
        <f t="shared" si="65"/>
        <v/>
      </c>
      <c r="BC8" s="3" t="s">
        <v>9</v>
      </c>
      <c r="BD8" s="2">
        <f t="shared" si="66"/>
        <v>3.7599789089101654E-6</v>
      </c>
      <c r="BE8" s="2">
        <f t="shared" si="67"/>
        <v>2.5073324278697463E-3</v>
      </c>
      <c r="BF8" s="2">
        <f t="shared" si="68"/>
        <v>6.3563972251208661E-3</v>
      </c>
      <c r="BG8" s="2">
        <f t="shared" si="69"/>
        <v>1.6742351708558388E-2</v>
      </c>
      <c r="BH8" s="2" t="str">
        <f t="shared" si="70"/>
        <v/>
      </c>
      <c r="BI8" s="2" t="str">
        <f t="shared" si="71"/>
        <v/>
      </c>
      <c r="BJ8" s="2" t="str">
        <f t="shared" si="72"/>
        <v/>
      </c>
      <c r="BK8" s="2" t="str">
        <f t="shared" si="73"/>
        <v/>
      </c>
      <c r="BL8" s="2" t="str">
        <f t="shared" si="74"/>
        <v/>
      </c>
      <c r="BM8" s="2" t="str">
        <f t="shared" si="75"/>
        <v/>
      </c>
      <c r="BN8" s="2" t="str">
        <f t="shared" si="76"/>
        <v/>
      </c>
      <c r="BO8" s="2" t="str">
        <f t="shared" si="77"/>
        <v/>
      </c>
      <c r="BP8" s="3" t="s">
        <v>9</v>
      </c>
      <c r="BQ8" s="11">
        <f t="shared" si="4"/>
        <v>2.798118000179812E-4</v>
      </c>
      <c r="BR8" s="11">
        <f t="shared" si="5"/>
        <v>0.20334407485943903</v>
      </c>
      <c r="BS8" s="11">
        <f t="shared" si="6"/>
        <v>0.72878147784288538</v>
      </c>
      <c r="BT8" s="11">
        <f t="shared" si="7"/>
        <v>0.97752125048116678</v>
      </c>
      <c r="BU8" s="11" t="str">
        <f t="shared" si="8"/>
        <v/>
      </c>
      <c r="BV8" s="11" t="str">
        <f t="shared" si="9"/>
        <v/>
      </c>
      <c r="BW8" s="11" t="str">
        <f t="shared" si="10"/>
        <v/>
      </c>
      <c r="BX8" s="11" t="str">
        <f t="shared" si="11"/>
        <v/>
      </c>
      <c r="BY8" s="11" t="str">
        <f t="shared" si="12"/>
        <v/>
      </c>
      <c r="BZ8" s="11" t="str">
        <f t="shared" si="13"/>
        <v/>
      </c>
      <c r="CA8" s="11" t="str">
        <f t="shared" si="14"/>
        <v/>
      </c>
      <c r="CB8" s="11" t="str">
        <f t="shared" si="15"/>
        <v/>
      </c>
      <c r="CC8" s="3" t="s">
        <v>9</v>
      </c>
      <c r="CD8" s="11">
        <f t="shared" si="16"/>
        <v>0.99972018819998199</v>
      </c>
      <c r="CE8" s="11">
        <f t="shared" si="17"/>
        <v>0.79665592514056094</v>
      </c>
      <c r="CF8" s="11">
        <f t="shared" si="18"/>
        <v>0.27121852215711467</v>
      </c>
      <c r="CG8" s="11">
        <f t="shared" si="19"/>
        <v>2.2478749518833212E-2</v>
      </c>
      <c r="CH8" s="11" t="str">
        <f t="shared" si="20"/>
        <v/>
      </c>
      <c r="CI8" s="11" t="str">
        <f t="shared" si="21"/>
        <v/>
      </c>
      <c r="CJ8" s="11" t="str">
        <f t="shared" si="22"/>
        <v/>
      </c>
      <c r="CK8" s="11" t="str">
        <f t="shared" si="23"/>
        <v/>
      </c>
      <c r="CL8" s="11" t="str">
        <f t="shared" si="24"/>
        <v/>
      </c>
      <c r="CM8" s="11" t="str">
        <f t="shared" si="25"/>
        <v/>
      </c>
      <c r="CN8" s="11" t="str">
        <f t="shared" si="26"/>
        <v/>
      </c>
      <c r="CO8" s="11" t="str">
        <f t="shared" si="27"/>
        <v/>
      </c>
      <c r="CP8" s="3" t="s">
        <v>9</v>
      </c>
      <c r="CQ8" s="11">
        <f t="shared" si="78"/>
        <v>3.3772897672923463E-17</v>
      </c>
      <c r="CR8" s="11">
        <f t="shared" si="28"/>
        <v>2.7755575615628914E-17</v>
      </c>
      <c r="CS8" s="11">
        <f t="shared" si="28"/>
        <v>0</v>
      </c>
      <c r="CT8" s="11">
        <f t="shared" si="28"/>
        <v>0</v>
      </c>
      <c r="CU8" s="11" t="str">
        <f t="shared" si="28"/>
        <v/>
      </c>
      <c r="CV8" s="11" t="str">
        <f t="shared" si="28"/>
        <v/>
      </c>
      <c r="CW8" s="11" t="str">
        <f t="shared" si="28"/>
        <v/>
      </c>
      <c r="CX8" s="11" t="str">
        <f t="shared" si="28"/>
        <v/>
      </c>
      <c r="CY8" s="11" t="str">
        <f t="shared" si="28"/>
        <v/>
      </c>
      <c r="CZ8" s="11" t="str">
        <f t="shared" si="28"/>
        <v/>
      </c>
      <c r="DA8" s="11" t="str">
        <f t="shared" si="28"/>
        <v/>
      </c>
      <c r="DB8" s="11" t="str">
        <f t="shared" si="28"/>
        <v/>
      </c>
      <c r="DC8" s="3" t="s">
        <v>9</v>
      </c>
      <c r="DD8" s="11">
        <f t="shared" si="79"/>
        <v>2.7981180001801498E-4</v>
      </c>
      <c r="DE8" s="11">
        <f t="shared" si="80"/>
        <v>0.20334407485943906</v>
      </c>
      <c r="DF8" s="11">
        <f t="shared" si="81"/>
        <v>0.72878147784288538</v>
      </c>
      <c r="DG8" s="11">
        <f t="shared" si="82"/>
        <v>0.97752125048116678</v>
      </c>
      <c r="DH8" s="11" t="str">
        <f t="shared" si="83"/>
        <v/>
      </c>
      <c r="DI8" s="11" t="str">
        <f t="shared" si="84"/>
        <v/>
      </c>
      <c r="DJ8" s="11" t="str">
        <f t="shared" si="85"/>
        <v/>
      </c>
      <c r="DK8" s="11" t="str">
        <f t="shared" si="86"/>
        <v/>
      </c>
      <c r="DL8" s="11" t="str">
        <f t="shared" si="87"/>
        <v/>
      </c>
      <c r="DM8" s="11" t="str">
        <f t="shared" si="88"/>
        <v/>
      </c>
      <c r="DN8" s="11" t="str">
        <f t="shared" si="89"/>
        <v/>
      </c>
      <c r="DO8" s="11" t="str">
        <f t="shared" si="90"/>
        <v/>
      </c>
    </row>
    <row r="9" spans="1:119" x14ac:dyDescent="0.25">
      <c r="A9" s="2" t="str">
        <f>'Gene Table'!B8</f>
        <v>CDH13</v>
      </c>
      <c r="B9" s="78"/>
      <c r="C9" s="3" t="s">
        <v>10</v>
      </c>
      <c r="D9" s="2">
        <f>IF(SUM('Raw Data'!D$3:D$98)&gt;10,IF(AND(ISNUMBER('Raw Data'!D8),'Raw Data'!D8&lt;40,'Raw Data'!D8&gt;0),'Raw Data'!D8,40),"")</f>
        <v>22.499538000000001</v>
      </c>
      <c r="E9" s="2">
        <f>IF(SUM('Raw Data'!E$3:E$98)&gt;10,IF(AND(ISNUMBER('Raw Data'!E8),'Raw Data'!E8&lt;40,'Raw Data'!E8&gt;0),'Raw Data'!E8,40),"")</f>
        <v>22.313023000000001</v>
      </c>
      <c r="F9" s="2">
        <f>IF(SUM('Raw Data'!F$3:F$98)&gt;10,IF(AND(ISNUMBER('Raw Data'!F8),'Raw Data'!F8&lt;40,'Raw Data'!F8&gt;0),'Raw Data'!F8,40),"")</f>
        <v>22.637781</v>
      </c>
      <c r="G9" s="2">
        <f>IF(SUM('Raw Data'!G$3:G$98)&gt;10,IF(AND(ISNUMBER('Raw Data'!G8),'Raw Data'!G8&lt;40,'Raw Data'!G8&gt;0),'Raw Data'!G8,40),"")</f>
        <v>22.593005999999999</v>
      </c>
      <c r="H9" s="2" t="str">
        <f>IF(SUM('Raw Data'!H$3:H$98)&gt;10,IF(AND(ISNUMBER('Raw Data'!H8),'Raw Data'!H8&lt;40,'Raw Data'!H8&gt;0),'Raw Data'!H8,40),"")</f>
        <v/>
      </c>
      <c r="I9" s="2" t="str">
        <f>IF(SUM('Raw Data'!I$3:I$98)&gt;10,IF(AND(ISNUMBER('Raw Data'!I8),'Raw Data'!I8&lt;40,'Raw Data'!I8&gt;0),'Raw Data'!I8,40),"")</f>
        <v/>
      </c>
      <c r="J9" s="2" t="str">
        <f>IF(SUM('Raw Data'!J$3:J$98)&gt;10,IF(AND(ISNUMBER('Raw Data'!J8),'Raw Data'!J8&lt;40,'Raw Data'!J8&gt;0),'Raw Data'!J8,40),"")</f>
        <v/>
      </c>
      <c r="K9" s="2" t="str">
        <f>IF(SUM('Raw Data'!K$3:K$98)&gt;10,IF(AND(ISNUMBER('Raw Data'!K8),'Raw Data'!K8&lt;40,'Raw Data'!K8&gt;0),'Raw Data'!K8,40),"")</f>
        <v/>
      </c>
      <c r="L9" s="2" t="str">
        <f>IF(SUM('Raw Data'!L$3:L$98)&gt;10,IF(AND(ISNUMBER('Raw Data'!L8),'Raw Data'!L8&lt;40,'Raw Data'!L8&gt;0),'Raw Data'!L8,40),"")</f>
        <v/>
      </c>
      <c r="M9" s="2" t="str">
        <f>IF(SUM('Raw Data'!M$3:M$98)&gt;10,IF(AND(ISNUMBER('Raw Data'!M8),'Raw Data'!M8&lt;40,'Raw Data'!M8&gt;0),'Raw Data'!M8,40),"")</f>
        <v/>
      </c>
      <c r="N9" s="2" t="str">
        <f>IF(SUM('Raw Data'!N$3:N$98)&gt;10,IF(AND(ISNUMBER('Raw Data'!N8),'Raw Data'!N8&lt;40,'Raw Data'!N8&gt;0),'Raw Data'!N8,40),"")</f>
        <v/>
      </c>
      <c r="O9" s="2" t="str">
        <f>IF(SUM('Raw Data'!O$3:O$98)&gt;10,IF(AND(ISNUMBER('Raw Data'!O8),'Raw Data'!O8&lt;40,'Raw Data'!O8&gt;0),'Raw Data'!O8,40),"")</f>
        <v/>
      </c>
      <c r="P9" s="3" t="s">
        <v>10</v>
      </c>
      <c r="Q9" s="2">
        <f t="shared" si="30"/>
        <v>9.9188389999999984</v>
      </c>
      <c r="R9" s="2">
        <f t="shared" si="31"/>
        <v>9.3627929999999964</v>
      </c>
      <c r="S9" s="2">
        <f t="shared" si="32"/>
        <v>6.5396560000000008</v>
      </c>
      <c r="T9" s="2">
        <f t="shared" si="33"/>
        <v>6.7382620000000024</v>
      </c>
      <c r="U9" s="2" t="str">
        <f t="shared" si="34"/>
        <v/>
      </c>
      <c r="V9" s="2" t="str">
        <f t="shared" si="35"/>
        <v/>
      </c>
      <c r="W9" s="2" t="str">
        <f t="shared" si="36"/>
        <v/>
      </c>
      <c r="X9" s="2" t="str">
        <f t="shared" si="37"/>
        <v/>
      </c>
      <c r="Y9" s="2" t="str">
        <f t="shared" si="38"/>
        <v/>
      </c>
      <c r="Z9" s="2" t="str">
        <f t="shared" si="39"/>
        <v/>
      </c>
      <c r="AA9" s="2" t="str">
        <f t="shared" si="40"/>
        <v/>
      </c>
      <c r="AB9" s="2" t="str">
        <f t="shared" si="41"/>
        <v/>
      </c>
      <c r="AC9" s="3" t="s">
        <v>10</v>
      </c>
      <c r="AD9" s="2">
        <f t="shared" si="42"/>
        <v>17.500461999999999</v>
      </c>
      <c r="AE9" s="2">
        <f t="shared" si="43"/>
        <v>2.6386259999999986</v>
      </c>
      <c r="AF9" s="2">
        <f t="shared" si="44"/>
        <v>0.45977599999999796</v>
      </c>
      <c r="AG9" s="2">
        <f t="shared" si="45"/>
        <v>-4.4150999999999385E-2</v>
      </c>
      <c r="AH9" s="2" t="str">
        <f t="shared" si="46"/>
        <v/>
      </c>
      <c r="AI9" s="2" t="str">
        <f t="shared" si="47"/>
        <v/>
      </c>
      <c r="AJ9" s="2" t="str">
        <f t="shared" si="48"/>
        <v/>
      </c>
      <c r="AK9" s="2" t="str">
        <f t="shared" si="49"/>
        <v/>
      </c>
      <c r="AL9" s="2" t="str">
        <f t="shared" si="50"/>
        <v/>
      </c>
      <c r="AM9" s="2" t="str">
        <f t="shared" si="51"/>
        <v/>
      </c>
      <c r="AN9" s="2" t="str">
        <f t="shared" si="52"/>
        <v/>
      </c>
      <c r="AO9" s="2" t="str">
        <f t="shared" si="53"/>
        <v/>
      </c>
      <c r="AP9" s="3" t="s">
        <v>10</v>
      </c>
      <c r="AQ9" s="2">
        <f t="shared" si="54"/>
        <v>-4.1170000000001039E-2</v>
      </c>
      <c r="AR9" s="2">
        <f t="shared" si="55"/>
        <v>0.8124520000000004</v>
      </c>
      <c r="AS9" s="2">
        <f t="shared" si="56"/>
        <v>1.9629060000000003</v>
      </c>
      <c r="AT9" s="2">
        <f t="shared" si="57"/>
        <v>5.9500300000000017</v>
      </c>
      <c r="AU9" s="2" t="str">
        <f t="shared" si="58"/>
        <v/>
      </c>
      <c r="AV9" s="2" t="str">
        <f t="shared" si="59"/>
        <v/>
      </c>
      <c r="AW9" s="2" t="str">
        <f t="shared" si="60"/>
        <v/>
      </c>
      <c r="AX9" s="2" t="str">
        <f t="shared" si="61"/>
        <v/>
      </c>
      <c r="AY9" s="2" t="str">
        <f t="shared" si="62"/>
        <v/>
      </c>
      <c r="AZ9" s="2" t="str">
        <f t="shared" si="63"/>
        <v/>
      </c>
      <c r="BA9" s="2" t="str">
        <f t="shared" si="64"/>
        <v/>
      </c>
      <c r="BB9" s="2" t="str">
        <f t="shared" si="65"/>
        <v/>
      </c>
      <c r="BC9" s="3" t="s">
        <v>10</v>
      </c>
      <c r="BD9" s="2">
        <f t="shared" si="66"/>
        <v>1.0330752067558592E-3</v>
      </c>
      <c r="BE9" s="2">
        <f t="shared" si="67"/>
        <v>1.5188625143202927E-3</v>
      </c>
      <c r="BF9" s="2">
        <f t="shared" si="68"/>
        <v>1.0748983164491695E-2</v>
      </c>
      <c r="BG9" s="2">
        <f t="shared" si="69"/>
        <v>9.366579408483372E-3</v>
      </c>
      <c r="BH9" s="2" t="str">
        <f t="shared" si="70"/>
        <v/>
      </c>
      <c r="BI9" s="2" t="str">
        <f t="shared" si="71"/>
        <v/>
      </c>
      <c r="BJ9" s="2" t="str">
        <f t="shared" si="72"/>
        <v/>
      </c>
      <c r="BK9" s="2" t="str">
        <f t="shared" si="73"/>
        <v/>
      </c>
      <c r="BL9" s="2" t="str">
        <f t="shared" si="74"/>
        <v/>
      </c>
      <c r="BM9" s="2" t="str">
        <f t="shared" si="75"/>
        <v/>
      </c>
      <c r="BN9" s="2" t="str">
        <f t="shared" si="76"/>
        <v/>
      </c>
      <c r="BO9" s="2" t="str">
        <f t="shared" si="77"/>
        <v/>
      </c>
      <c r="BP9" s="3" t="s">
        <v>10</v>
      </c>
      <c r="BQ9" s="11">
        <f t="shared" si="4"/>
        <v>5.39864649654474E-6</v>
      </c>
      <c r="BR9" s="11">
        <f t="shared" si="5"/>
        <v>0.16082537092531102</v>
      </c>
      <c r="BS9" s="11">
        <f t="shared" si="6"/>
        <v>0.74070155640074931</v>
      </c>
      <c r="BT9" s="11">
        <f t="shared" si="7"/>
        <v>0.98367137860330189</v>
      </c>
      <c r="BU9" s="11" t="str">
        <f t="shared" si="8"/>
        <v/>
      </c>
      <c r="BV9" s="11" t="str">
        <f t="shared" si="9"/>
        <v/>
      </c>
      <c r="BW9" s="11" t="str">
        <f t="shared" si="10"/>
        <v/>
      </c>
      <c r="BX9" s="11" t="str">
        <f t="shared" si="11"/>
        <v/>
      </c>
      <c r="BY9" s="11" t="str">
        <f t="shared" si="12"/>
        <v/>
      </c>
      <c r="BZ9" s="11" t="str">
        <f t="shared" si="13"/>
        <v/>
      </c>
      <c r="CA9" s="11" t="str">
        <f t="shared" si="14"/>
        <v/>
      </c>
      <c r="CB9" s="11" t="str">
        <f t="shared" si="15"/>
        <v/>
      </c>
      <c r="CC9" s="3" t="s">
        <v>10</v>
      </c>
      <c r="CD9" s="11">
        <f t="shared" si="16"/>
        <v>0.99999460135350349</v>
      </c>
      <c r="CE9" s="11">
        <f t="shared" si="17"/>
        <v>0.83917462907468898</v>
      </c>
      <c r="CF9" s="11">
        <f t="shared" si="18"/>
        <v>0.25929844359925075</v>
      </c>
      <c r="CG9" s="11">
        <f t="shared" si="19"/>
        <v>1.632862139669811E-2</v>
      </c>
      <c r="CH9" s="11" t="str">
        <f t="shared" si="20"/>
        <v/>
      </c>
      <c r="CI9" s="11" t="str">
        <f t="shared" si="21"/>
        <v/>
      </c>
      <c r="CJ9" s="11" t="str">
        <f t="shared" si="22"/>
        <v/>
      </c>
      <c r="CK9" s="11" t="str">
        <f t="shared" si="23"/>
        <v/>
      </c>
      <c r="CL9" s="11" t="str">
        <f t="shared" si="24"/>
        <v/>
      </c>
      <c r="CM9" s="11" t="str">
        <f t="shared" si="25"/>
        <v/>
      </c>
      <c r="CN9" s="11" t="str">
        <f t="shared" si="26"/>
        <v/>
      </c>
      <c r="CO9" s="11" t="str">
        <f t="shared" si="27"/>
        <v/>
      </c>
      <c r="CP9" s="3" t="s">
        <v>10</v>
      </c>
      <c r="CQ9" s="11">
        <f t="shared" si="78"/>
        <v>-3.1957706066957497E-17</v>
      </c>
      <c r="CR9" s="11">
        <f t="shared" si="28"/>
        <v>0</v>
      </c>
      <c r="CS9" s="11">
        <f t="shared" si="28"/>
        <v>0</v>
      </c>
      <c r="CT9" s="11">
        <f t="shared" si="28"/>
        <v>0</v>
      </c>
      <c r="CU9" s="11" t="str">
        <f t="shared" si="28"/>
        <v/>
      </c>
      <c r="CV9" s="11" t="str">
        <f t="shared" si="28"/>
        <v/>
      </c>
      <c r="CW9" s="11" t="str">
        <f t="shared" si="28"/>
        <v/>
      </c>
      <c r="CX9" s="11" t="str">
        <f t="shared" si="28"/>
        <v/>
      </c>
      <c r="CY9" s="11" t="str">
        <f t="shared" si="28"/>
        <v/>
      </c>
      <c r="CZ9" s="11" t="str">
        <f t="shared" si="28"/>
        <v/>
      </c>
      <c r="DA9" s="11" t="str">
        <f t="shared" si="28"/>
        <v/>
      </c>
      <c r="DB9" s="11" t="str">
        <f t="shared" si="28"/>
        <v/>
      </c>
      <c r="DC9" s="3" t="s">
        <v>10</v>
      </c>
      <c r="DD9" s="11">
        <f t="shared" si="79"/>
        <v>5.3986464965127823E-6</v>
      </c>
      <c r="DE9" s="11">
        <f t="shared" si="80"/>
        <v>0.16082537092531102</v>
      </c>
      <c r="DF9" s="11">
        <f t="shared" si="81"/>
        <v>0.74070155640074931</v>
      </c>
      <c r="DG9" s="11">
        <f t="shared" si="82"/>
        <v>0.98367137860330189</v>
      </c>
      <c r="DH9" s="11" t="str">
        <f t="shared" si="83"/>
        <v/>
      </c>
      <c r="DI9" s="11" t="str">
        <f t="shared" si="84"/>
        <v/>
      </c>
      <c r="DJ9" s="11" t="str">
        <f t="shared" si="85"/>
        <v/>
      </c>
      <c r="DK9" s="11" t="str">
        <f t="shared" si="86"/>
        <v/>
      </c>
      <c r="DL9" s="11" t="str">
        <f t="shared" si="87"/>
        <v/>
      </c>
      <c r="DM9" s="11" t="str">
        <f t="shared" si="88"/>
        <v/>
      </c>
      <c r="DN9" s="11" t="str">
        <f t="shared" si="89"/>
        <v/>
      </c>
      <c r="DO9" s="11" t="str">
        <f t="shared" si="90"/>
        <v/>
      </c>
    </row>
    <row r="10" spans="1:119" x14ac:dyDescent="0.25">
      <c r="A10" s="2" t="str">
        <f>'Gene Table'!B9</f>
        <v>CDKN1C</v>
      </c>
      <c r="B10" s="78"/>
      <c r="C10" s="3" t="s">
        <v>11</v>
      </c>
      <c r="D10" s="2">
        <f>IF(SUM('Raw Data'!D$3:D$98)&gt;10,IF(AND(ISNUMBER('Raw Data'!D9),'Raw Data'!D9&lt;40,'Raw Data'!D9&gt;0),'Raw Data'!D9,40),"")</f>
        <v>22.91168</v>
      </c>
      <c r="E10" s="2">
        <f>IF(SUM('Raw Data'!E$3:E$98)&gt;10,IF(AND(ISNUMBER('Raw Data'!E9),'Raw Data'!E9&lt;40,'Raw Data'!E9&gt;0),'Raw Data'!E9,40),"")</f>
        <v>22.979925000000001</v>
      </c>
      <c r="F10" s="2">
        <f>IF(SUM('Raw Data'!F$3:F$98)&gt;10,IF(AND(ISNUMBER('Raw Data'!F9),'Raw Data'!F9&lt;40,'Raw Data'!F9&gt;0),'Raw Data'!F9,40),"")</f>
        <v>22.996416</v>
      </c>
      <c r="G10" s="2">
        <f>IF(SUM('Raw Data'!G$3:G$98)&gt;10,IF(AND(ISNUMBER('Raw Data'!G9),'Raw Data'!G9&lt;40,'Raw Data'!G9&gt;0),'Raw Data'!G9,40),"")</f>
        <v>23.052959999999999</v>
      </c>
      <c r="H10" s="2" t="str">
        <f>IF(SUM('Raw Data'!H$3:H$98)&gt;10,IF(AND(ISNUMBER('Raw Data'!H9),'Raw Data'!H9&lt;40,'Raw Data'!H9&gt;0),'Raw Data'!H9,40),"")</f>
        <v/>
      </c>
      <c r="I10" s="2" t="str">
        <f>IF(SUM('Raw Data'!I$3:I$98)&gt;10,IF(AND(ISNUMBER('Raw Data'!I9),'Raw Data'!I9&lt;40,'Raw Data'!I9&gt;0),'Raw Data'!I9,40),"")</f>
        <v/>
      </c>
      <c r="J10" s="2" t="str">
        <f>IF(SUM('Raw Data'!J$3:J$98)&gt;10,IF(AND(ISNUMBER('Raw Data'!J9),'Raw Data'!J9&lt;40,'Raw Data'!J9&gt;0),'Raw Data'!J9,40),"")</f>
        <v/>
      </c>
      <c r="K10" s="2" t="str">
        <f>IF(SUM('Raw Data'!K$3:K$98)&gt;10,IF(AND(ISNUMBER('Raw Data'!K9),'Raw Data'!K9&lt;40,'Raw Data'!K9&gt;0),'Raw Data'!K9,40),"")</f>
        <v/>
      </c>
      <c r="L10" s="2" t="str">
        <f>IF(SUM('Raw Data'!L$3:L$98)&gt;10,IF(AND(ISNUMBER('Raw Data'!L9),'Raw Data'!L9&lt;40,'Raw Data'!L9&gt;0),'Raw Data'!L9,40),"")</f>
        <v/>
      </c>
      <c r="M10" s="2" t="str">
        <f>IF(SUM('Raw Data'!M$3:M$98)&gt;10,IF(AND(ISNUMBER('Raw Data'!M9),'Raw Data'!M9&lt;40,'Raw Data'!M9&gt;0),'Raw Data'!M9,40),"")</f>
        <v/>
      </c>
      <c r="N10" s="2" t="str">
        <f>IF(SUM('Raw Data'!N$3:N$98)&gt;10,IF(AND(ISNUMBER('Raw Data'!N9),'Raw Data'!N9&lt;40,'Raw Data'!N9&gt;0),'Raw Data'!N9,40),"")</f>
        <v/>
      </c>
      <c r="O10" s="2" t="str">
        <f>IF(SUM('Raw Data'!O$3:O$98)&gt;10,IF(AND(ISNUMBER('Raw Data'!O9),'Raw Data'!O9&lt;40,'Raw Data'!O9&gt;0),'Raw Data'!O9,40),"")</f>
        <v/>
      </c>
      <c r="P10" s="3" t="s">
        <v>11</v>
      </c>
      <c r="Q10" s="2">
        <f t="shared" si="30"/>
        <v>3.9001979999999996</v>
      </c>
      <c r="R10" s="2">
        <f t="shared" si="31"/>
        <v>3.2523519999999984</v>
      </c>
      <c r="S10" s="2">
        <f t="shared" si="32"/>
        <v>4.3934250000000006</v>
      </c>
      <c r="T10" s="2">
        <f t="shared" si="33"/>
        <v>5.4844830000000009</v>
      </c>
      <c r="U10" s="2" t="str">
        <f t="shared" si="34"/>
        <v/>
      </c>
      <c r="V10" s="2" t="str">
        <f t="shared" si="35"/>
        <v/>
      </c>
      <c r="W10" s="2" t="str">
        <f t="shared" si="36"/>
        <v/>
      </c>
      <c r="X10" s="2" t="str">
        <f t="shared" si="37"/>
        <v/>
      </c>
      <c r="Y10" s="2" t="str">
        <f t="shared" si="38"/>
        <v/>
      </c>
      <c r="Z10" s="2" t="str">
        <f t="shared" si="39"/>
        <v/>
      </c>
      <c r="AA10" s="2" t="str">
        <f t="shared" si="40"/>
        <v/>
      </c>
      <c r="AB10" s="2" t="str">
        <f t="shared" si="41"/>
        <v/>
      </c>
      <c r="AC10" s="3" t="s">
        <v>11</v>
      </c>
      <c r="AD10" s="2">
        <f t="shared" si="42"/>
        <v>2.8960499999999989</v>
      </c>
      <c r="AE10" s="2">
        <f t="shared" si="43"/>
        <v>1.6667049999999968</v>
      </c>
      <c r="AF10" s="2">
        <f t="shared" si="44"/>
        <v>0.45562599999999875</v>
      </c>
      <c r="AG10" s="2">
        <f t="shared" si="45"/>
        <v>4.7841000000001799E-2</v>
      </c>
      <c r="AH10" s="2" t="str">
        <f t="shared" si="46"/>
        <v/>
      </c>
      <c r="AI10" s="2" t="str">
        <f t="shared" si="47"/>
        <v/>
      </c>
      <c r="AJ10" s="2" t="str">
        <f t="shared" si="48"/>
        <v/>
      </c>
      <c r="AK10" s="2" t="str">
        <f t="shared" si="49"/>
        <v/>
      </c>
      <c r="AL10" s="2" t="str">
        <f t="shared" si="50"/>
        <v/>
      </c>
      <c r="AM10" s="2" t="str">
        <f t="shared" si="51"/>
        <v/>
      </c>
      <c r="AN10" s="2" t="str">
        <f t="shared" si="52"/>
        <v/>
      </c>
      <c r="AO10" s="2" t="str">
        <f t="shared" si="53"/>
        <v/>
      </c>
      <c r="AP10" s="3" t="s">
        <v>11</v>
      </c>
      <c r="AQ10" s="2">
        <f t="shared" si="54"/>
        <v>0.89245000000000019</v>
      </c>
      <c r="AR10" s="2">
        <f t="shared" si="55"/>
        <v>1.131295999999999</v>
      </c>
      <c r="AS10" s="2">
        <f t="shared" si="56"/>
        <v>2.015941999999999</v>
      </c>
      <c r="AT10" s="2">
        <f t="shared" si="57"/>
        <v>3.8334210000000013</v>
      </c>
      <c r="AU10" s="2" t="str">
        <f t="shared" si="58"/>
        <v/>
      </c>
      <c r="AV10" s="2" t="str">
        <f t="shared" si="59"/>
        <v/>
      </c>
      <c r="AW10" s="2" t="str">
        <f t="shared" si="60"/>
        <v/>
      </c>
      <c r="AX10" s="2" t="str">
        <f t="shared" si="61"/>
        <v/>
      </c>
      <c r="AY10" s="2" t="str">
        <f t="shared" si="62"/>
        <v/>
      </c>
      <c r="AZ10" s="2" t="str">
        <f t="shared" si="63"/>
        <v/>
      </c>
      <c r="BA10" s="2" t="str">
        <f t="shared" si="64"/>
        <v/>
      </c>
      <c r="BB10" s="2" t="str">
        <f t="shared" si="65"/>
        <v/>
      </c>
      <c r="BC10" s="3" t="s">
        <v>11</v>
      </c>
      <c r="BD10" s="2">
        <f t="shared" si="66"/>
        <v>6.6976648692023674E-2</v>
      </c>
      <c r="BE10" s="2">
        <f t="shared" si="67"/>
        <v>0.10494082921135468</v>
      </c>
      <c r="BF10" s="2">
        <f t="shared" si="68"/>
        <v>4.7582503837564794E-2</v>
      </c>
      <c r="BG10" s="2">
        <f t="shared" si="69"/>
        <v>2.2336036276445786E-2</v>
      </c>
      <c r="BH10" s="2" t="str">
        <f t="shared" si="70"/>
        <v/>
      </c>
      <c r="BI10" s="2" t="str">
        <f t="shared" si="71"/>
        <v/>
      </c>
      <c r="BJ10" s="2" t="str">
        <f t="shared" si="72"/>
        <v/>
      </c>
      <c r="BK10" s="2" t="str">
        <f t="shared" si="73"/>
        <v/>
      </c>
      <c r="BL10" s="2" t="str">
        <f t="shared" si="74"/>
        <v/>
      </c>
      <c r="BM10" s="2" t="str">
        <f t="shared" si="75"/>
        <v/>
      </c>
      <c r="BN10" s="2" t="str">
        <f t="shared" si="76"/>
        <v/>
      </c>
      <c r="BO10" s="2" t="str">
        <f t="shared" si="77"/>
        <v/>
      </c>
      <c r="BP10" s="3" t="s">
        <v>11</v>
      </c>
      <c r="BQ10" s="11">
        <f t="shared" si="4"/>
        <v>0.14398245285426098</v>
      </c>
      <c r="BR10" s="11">
        <f t="shared" si="5"/>
        <v>0.35190063812162853</v>
      </c>
      <c r="BS10" s="11">
        <f t="shared" si="6"/>
        <v>0.74039465877503841</v>
      </c>
      <c r="BT10" s="11">
        <f t="shared" si="7"/>
        <v>0.92824772336095296</v>
      </c>
      <c r="BU10" s="11" t="str">
        <f t="shared" si="8"/>
        <v/>
      </c>
      <c r="BV10" s="11" t="str">
        <f t="shared" si="9"/>
        <v/>
      </c>
      <c r="BW10" s="11" t="str">
        <f t="shared" si="10"/>
        <v/>
      </c>
      <c r="BX10" s="11" t="str">
        <f t="shared" si="11"/>
        <v/>
      </c>
      <c r="BY10" s="11" t="str">
        <f t="shared" si="12"/>
        <v/>
      </c>
      <c r="BZ10" s="11" t="str">
        <f t="shared" si="13"/>
        <v/>
      </c>
      <c r="CA10" s="11" t="str">
        <f t="shared" si="14"/>
        <v/>
      </c>
      <c r="CB10" s="11" t="str">
        <f t="shared" si="15"/>
        <v/>
      </c>
      <c r="CC10" s="3" t="s">
        <v>11</v>
      </c>
      <c r="CD10" s="11">
        <f t="shared" si="16"/>
        <v>0.85601754714573897</v>
      </c>
      <c r="CE10" s="11">
        <f t="shared" si="17"/>
        <v>0.5100282398717878</v>
      </c>
      <c r="CF10" s="11">
        <f t="shared" si="18"/>
        <v>0.25960534122496159</v>
      </c>
      <c r="CG10" s="11">
        <f t="shared" si="19"/>
        <v>7.1752276639047013E-2</v>
      </c>
      <c r="CH10" s="11" t="str">
        <f t="shared" si="20"/>
        <v/>
      </c>
      <c r="CI10" s="11" t="str">
        <f t="shared" si="21"/>
        <v/>
      </c>
      <c r="CJ10" s="11" t="str">
        <f t="shared" si="22"/>
        <v/>
      </c>
      <c r="CK10" s="11" t="str">
        <f t="shared" si="23"/>
        <v/>
      </c>
      <c r="CL10" s="11" t="str">
        <f t="shared" si="24"/>
        <v/>
      </c>
      <c r="CM10" s="11" t="str">
        <f t="shared" si="25"/>
        <v/>
      </c>
      <c r="CN10" s="11" t="str">
        <f t="shared" si="26"/>
        <v/>
      </c>
      <c r="CO10" s="11" t="str">
        <f t="shared" si="27"/>
        <v/>
      </c>
      <c r="CP10" s="3" t="s">
        <v>11</v>
      </c>
      <c r="CQ10" s="11">
        <f t="shared" si="78"/>
        <v>5.5511151231257827E-17</v>
      </c>
      <c r="CR10" s="11">
        <f t="shared" si="28"/>
        <v>0.13807112200658367</v>
      </c>
      <c r="CS10" s="11">
        <f t="shared" si="28"/>
        <v>0</v>
      </c>
      <c r="CT10" s="11">
        <f t="shared" si="28"/>
        <v>0</v>
      </c>
      <c r="CU10" s="11" t="str">
        <f t="shared" si="28"/>
        <v/>
      </c>
      <c r="CV10" s="11" t="str">
        <f t="shared" si="28"/>
        <v/>
      </c>
      <c r="CW10" s="11" t="str">
        <f t="shared" si="28"/>
        <v/>
      </c>
      <c r="CX10" s="11" t="str">
        <f t="shared" si="28"/>
        <v/>
      </c>
      <c r="CY10" s="11" t="str">
        <f t="shared" si="28"/>
        <v/>
      </c>
      <c r="CZ10" s="11" t="str">
        <f t="shared" si="28"/>
        <v/>
      </c>
      <c r="DA10" s="11" t="str">
        <f t="shared" si="28"/>
        <v/>
      </c>
      <c r="DB10" s="11" t="str">
        <f t="shared" si="28"/>
        <v/>
      </c>
      <c r="DC10" s="3" t="s">
        <v>11</v>
      </c>
      <c r="DD10" s="11">
        <f t="shared" si="79"/>
        <v>0.14398245285426103</v>
      </c>
      <c r="DE10" s="11">
        <f t="shared" si="80"/>
        <v>0.4899717601282122</v>
      </c>
      <c r="DF10" s="11">
        <f t="shared" si="81"/>
        <v>0.74039465877503841</v>
      </c>
      <c r="DG10" s="11">
        <f t="shared" si="82"/>
        <v>0.92824772336095296</v>
      </c>
      <c r="DH10" s="11" t="str">
        <f t="shared" si="83"/>
        <v/>
      </c>
      <c r="DI10" s="11" t="str">
        <f t="shared" si="84"/>
        <v/>
      </c>
      <c r="DJ10" s="11" t="str">
        <f t="shared" si="85"/>
        <v/>
      </c>
      <c r="DK10" s="11" t="str">
        <f t="shared" si="86"/>
        <v/>
      </c>
      <c r="DL10" s="11" t="str">
        <f t="shared" si="87"/>
        <v/>
      </c>
      <c r="DM10" s="11" t="str">
        <f t="shared" si="88"/>
        <v/>
      </c>
      <c r="DN10" s="11" t="str">
        <f t="shared" si="89"/>
        <v/>
      </c>
      <c r="DO10" s="11" t="str">
        <f t="shared" si="90"/>
        <v/>
      </c>
    </row>
    <row r="11" spans="1:119" x14ac:dyDescent="0.25">
      <c r="A11" s="2" t="str">
        <f>'Gene Table'!B10</f>
        <v>CDKN2A</v>
      </c>
      <c r="B11" s="78"/>
      <c r="C11" s="3" t="s">
        <v>12</v>
      </c>
      <c r="D11" s="2">
        <f>IF(SUM('Raw Data'!D$3:D$98)&gt;10,IF(AND(ISNUMBER('Raw Data'!D10),'Raw Data'!D10&lt;40,'Raw Data'!D10&gt;0),'Raw Data'!D10,40),"")</f>
        <v>22.477900999999999</v>
      </c>
      <c r="E11" s="2">
        <f>IF(SUM('Raw Data'!E$3:E$98)&gt;10,IF(AND(ISNUMBER('Raw Data'!E10),'Raw Data'!E10&lt;40,'Raw Data'!E10&gt;0),'Raw Data'!E10,40),"")</f>
        <v>22.505054000000001</v>
      </c>
      <c r="F11" s="2">
        <f>IF(SUM('Raw Data'!F$3:F$98)&gt;10,IF(AND(ISNUMBER('Raw Data'!F10),'Raw Data'!F10&lt;40,'Raw Data'!F10&gt;0),'Raw Data'!F10,40),"")</f>
        <v>22.523678</v>
      </c>
      <c r="G11" s="2">
        <f>IF(SUM('Raw Data'!G$3:G$98)&gt;10,IF(AND(ISNUMBER('Raw Data'!G10),'Raw Data'!G10&lt;40,'Raw Data'!G10&gt;0),'Raw Data'!G10,40),"")</f>
        <v>22.657084999999999</v>
      </c>
      <c r="H11" s="2" t="str">
        <f>IF(SUM('Raw Data'!H$3:H$98)&gt;10,IF(AND(ISNUMBER('Raw Data'!H10),'Raw Data'!H10&lt;40,'Raw Data'!H10&gt;0),'Raw Data'!H10,40),"")</f>
        <v/>
      </c>
      <c r="I11" s="2" t="str">
        <f>IF(SUM('Raw Data'!I$3:I$98)&gt;10,IF(AND(ISNUMBER('Raw Data'!I10),'Raw Data'!I10&lt;40,'Raw Data'!I10&gt;0),'Raw Data'!I10,40),"")</f>
        <v/>
      </c>
      <c r="J11" s="2" t="str">
        <f>IF(SUM('Raw Data'!J$3:J$98)&gt;10,IF(AND(ISNUMBER('Raw Data'!J10),'Raw Data'!J10&lt;40,'Raw Data'!J10&gt;0),'Raw Data'!J10,40),"")</f>
        <v/>
      </c>
      <c r="K11" s="2" t="str">
        <f>IF(SUM('Raw Data'!K$3:K$98)&gt;10,IF(AND(ISNUMBER('Raw Data'!K10),'Raw Data'!K10&lt;40,'Raw Data'!K10&gt;0),'Raw Data'!K10,40),"")</f>
        <v/>
      </c>
      <c r="L11" s="2" t="str">
        <f>IF(SUM('Raw Data'!L$3:L$98)&gt;10,IF(AND(ISNUMBER('Raw Data'!L10),'Raw Data'!L10&lt;40,'Raw Data'!L10&gt;0),'Raw Data'!L10,40),"")</f>
        <v/>
      </c>
      <c r="M11" s="2" t="str">
        <f>IF(SUM('Raw Data'!M$3:M$98)&gt;10,IF(AND(ISNUMBER('Raw Data'!M10),'Raw Data'!M10&lt;40,'Raw Data'!M10&gt;0),'Raw Data'!M10,40),"")</f>
        <v/>
      </c>
      <c r="N11" s="2" t="str">
        <f>IF(SUM('Raw Data'!N$3:N$98)&gt;10,IF(AND(ISNUMBER('Raw Data'!N10),'Raw Data'!N10&lt;40,'Raw Data'!N10&gt;0),'Raw Data'!N10,40),"")</f>
        <v/>
      </c>
      <c r="O11" s="2" t="str">
        <f>IF(SUM('Raw Data'!O$3:O$98)&gt;10,IF(AND(ISNUMBER('Raw Data'!O10),'Raw Data'!O10&lt;40,'Raw Data'!O10&gt;0),'Raw Data'!O10,40),"")</f>
        <v/>
      </c>
      <c r="P11" s="3" t="s">
        <v>12</v>
      </c>
      <c r="Q11" s="2">
        <f t="shared" si="30"/>
        <v>11.134415000000001</v>
      </c>
      <c r="R11" s="2">
        <f t="shared" si="31"/>
        <v>8.2737130000000008</v>
      </c>
      <c r="S11" s="2">
        <f t="shared" si="32"/>
        <v>6.670458</v>
      </c>
      <c r="T11" s="2">
        <f t="shared" si="33"/>
        <v>6.2287510000000026</v>
      </c>
      <c r="U11" s="2" t="str">
        <f t="shared" si="34"/>
        <v/>
      </c>
      <c r="V11" s="2" t="str">
        <f t="shared" si="35"/>
        <v/>
      </c>
      <c r="W11" s="2" t="str">
        <f t="shared" si="36"/>
        <v/>
      </c>
      <c r="X11" s="2" t="str">
        <f t="shared" si="37"/>
        <v/>
      </c>
      <c r="Y11" s="2" t="str">
        <f t="shared" si="38"/>
        <v/>
      </c>
      <c r="Z11" s="2" t="str">
        <f t="shared" si="39"/>
        <v/>
      </c>
      <c r="AA11" s="2" t="str">
        <f t="shared" si="40"/>
        <v/>
      </c>
      <c r="AB11" s="2" t="str">
        <f t="shared" si="41"/>
        <v/>
      </c>
      <c r="AC11" s="3" t="s">
        <v>12</v>
      </c>
      <c r="AD11" s="2">
        <f t="shared" si="42"/>
        <v>17.522099000000001</v>
      </c>
      <c r="AE11" s="2">
        <f t="shared" si="43"/>
        <v>2.2709859999999971</v>
      </c>
      <c r="AF11" s="2">
        <f t="shared" si="44"/>
        <v>0.46531500000000037</v>
      </c>
      <c r="AG11" s="2">
        <f t="shared" si="45"/>
        <v>-4.6569999999981349E-3</v>
      </c>
      <c r="AH11" s="2" t="str">
        <f t="shared" si="46"/>
        <v/>
      </c>
      <c r="AI11" s="2" t="str">
        <f t="shared" si="47"/>
        <v/>
      </c>
      <c r="AJ11" s="2" t="str">
        <f t="shared" si="48"/>
        <v/>
      </c>
      <c r="AK11" s="2" t="str">
        <f t="shared" si="49"/>
        <v/>
      </c>
      <c r="AL11" s="2" t="str">
        <f t="shared" si="50"/>
        <v/>
      </c>
      <c r="AM11" s="2" t="str">
        <f t="shared" si="51"/>
        <v/>
      </c>
      <c r="AN11" s="2" t="str">
        <f t="shared" si="52"/>
        <v/>
      </c>
      <c r="AO11" s="2" t="str">
        <f t="shared" si="53"/>
        <v/>
      </c>
      <c r="AP11" s="3" t="s">
        <v>12</v>
      </c>
      <c r="AQ11" s="2">
        <f t="shared" si="54"/>
        <v>3.8371000000001487E-2</v>
      </c>
      <c r="AR11" s="2">
        <f t="shared" si="55"/>
        <v>0.46797999999999718</v>
      </c>
      <c r="AS11" s="2">
        <f t="shared" si="56"/>
        <v>1.9628639999999997</v>
      </c>
      <c r="AT11" s="2">
        <f t="shared" si="57"/>
        <v>5.4290280000000024</v>
      </c>
      <c r="AU11" s="2" t="str">
        <f t="shared" si="58"/>
        <v/>
      </c>
      <c r="AV11" s="2" t="str">
        <f t="shared" si="59"/>
        <v/>
      </c>
      <c r="AW11" s="2" t="str">
        <f t="shared" si="60"/>
        <v/>
      </c>
      <c r="AX11" s="2" t="str">
        <f t="shared" si="61"/>
        <v/>
      </c>
      <c r="AY11" s="2" t="str">
        <f t="shared" si="62"/>
        <v/>
      </c>
      <c r="AZ11" s="2" t="str">
        <f t="shared" si="63"/>
        <v/>
      </c>
      <c r="BA11" s="2" t="str">
        <f t="shared" si="64"/>
        <v/>
      </c>
      <c r="BB11" s="2" t="str">
        <f t="shared" si="65"/>
        <v/>
      </c>
      <c r="BC11" s="3" t="s">
        <v>12</v>
      </c>
      <c r="BD11" s="2">
        <f t="shared" si="66"/>
        <v>4.4484334813612236E-4</v>
      </c>
      <c r="BE11" s="2">
        <f t="shared" si="67"/>
        <v>3.2312027626865648E-3</v>
      </c>
      <c r="BF11" s="2">
        <f t="shared" si="68"/>
        <v>9.817299879847665E-3</v>
      </c>
      <c r="BG11" s="2">
        <f t="shared" si="69"/>
        <v>1.3333958941028057E-2</v>
      </c>
      <c r="BH11" s="2" t="str">
        <f t="shared" si="70"/>
        <v/>
      </c>
      <c r="BI11" s="2" t="str">
        <f t="shared" si="71"/>
        <v/>
      </c>
      <c r="BJ11" s="2" t="str">
        <f t="shared" si="72"/>
        <v/>
      </c>
      <c r="BK11" s="2" t="str">
        <f t="shared" si="73"/>
        <v/>
      </c>
      <c r="BL11" s="2" t="str">
        <f t="shared" si="74"/>
        <v/>
      </c>
      <c r="BM11" s="2" t="str">
        <f t="shared" si="75"/>
        <v/>
      </c>
      <c r="BN11" s="2" t="str">
        <f t="shared" si="76"/>
        <v/>
      </c>
      <c r="BO11" s="2" t="str">
        <f t="shared" si="77"/>
        <v/>
      </c>
      <c r="BP11" s="3" t="s">
        <v>12</v>
      </c>
      <c r="BQ11" s="11">
        <f t="shared" si="4"/>
        <v>5.3151539732540508E-6</v>
      </c>
      <c r="BR11" s="11">
        <f t="shared" si="5"/>
        <v>0.20785987407880785</v>
      </c>
      <c r="BS11" s="11">
        <f t="shared" si="6"/>
        <v>0.74093799389339332</v>
      </c>
      <c r="BT11" s="11">
        <f t="shared" si="7"/>
        <v>0.97647500478677507</v>
      </c>
      <c r="BU11" s="11" t="str">
        <f t="shared" si="8"/>
        <v/>
      </c>
      <c r="BV11" s="11" t="str">
        <f t="shared" si="9"/>
        <v/>
      </c>
      <c r="BW11" s="11" t="str">
        <f t="shared" si="10"/>
        <v/>
      </c>
      <c r="BX11" s="11" t="str">
        <f t="shared" si="11"/>
        <v/>
      </c>
      <c r="BY11" s="11" t="str">
        <f t="shared" si="12"/>
        <v/>
      </c>
      <c r="BZ11" s="11" t="str">
        <f t="shared" si="13"/>
        <v/>
      </c>
      <c r="CA11" s="11" t="str">
        <f t="shared" si="14"/>
        <v/>
      </c>
      <c r="CB11" s="11" t="str">
        <f t="shared" si="15"/>
        <v/>
      </c>
      <c r="CC11" s="3" t="s">
        <v>12</v>
      </c>
      <c r="CD11" s="11">
        <f t="shared" si="16"/>
        <v>0.99999468484602672</v>
      </c>
      <c r="CE11" s="11">
        <f t="shared" si="17"/>
        <v>0.79214012592119221</v>
      </c>
      <c r="CF11" s="11">
        <f t="shared" si="18"/>
        <v>0.25906200610660673</v>
      </c>
      <c r="CG11" s="11">
        <f t="shared" si="19"/>
        <v>2.3524995213224931E-2</v>
      </c>
      <c r="CH11" s="11" t="str">
        <f t="shared" si="20"/>
        <v/>
      </c>
      <c r="CI11" s="11" t="str">
        <f t="shared" si="21"/>
        <v/>
      </c>
      <c r="CJ11" s="11" t="str">
        <f t="shared" si="22"/>
        <v/>
      </c>
      <c r="CK11" s="11" t="str">
        <f t="shared" si="23"/>
        <v/>
      </c>
      <c r="CL11" s="11" t="str">
        <f t="shared" si="24"/>
        <v/>
      </c>
      <c r="CM11" s="11" t="str">
        <f t="shared" si="25"/>
        <v/>
      </c>
      <c r="CN11" s="11" t="str">
        <f t="shared" si="26"/>
        <v/>
      </c>
      <c r="CO11" s="11" t="str">
        <f t="shared" si="27"/>
        <v/>
      </c>
      <c r="CP11" s="3" t="s">
        <v>12</v>
      </c>
      <c r="CQ11" s="11">
        <f t="shared" si="78"/>
        <v>3.0252628744134591E-17</v>
      </c>
      <c r="CR11" s="11">
        <f t="shared" si="28"/>
        <v>-5.5511151231257827E-17</v>
      </c>
      <c r="CS11" s="11">
        <f t="shared" si="28"/>
        <v>0</v>
      </c>
      <c r="CT11" s="11">
        <f t="shared" si="28"/>
        <v>0</v>
      </c>
      <c r="CU11" s="11" t="str">
        <f t="shared" si="28"/>
        <v/>
      </c>
      <c r="CV11" s="11" t="str">
        <f t="shared" si="28"/>
        <v/>
      </c>
      <c r="CW11" s="11" t="str">
        <f t="shared" si="28"/>
        <v/>
      </c>
      <c r="CX11" s="11" t="str">
        <f t="shared" si="28"/>
        <v/>
      </c>
      <c r="CY11" s="11" t="str">
        <f t="shared" si="28"/>
        <v/>
      </c>
      <c r="CZ11" s="11" t="str">
        <f t="shared" si="28"/>
        <v/>
      </c>
      <c r="DA11" s="11" t="str">
        <f t="shared" si="28"/>
        <v/>
      </c>
      <c r="DB11" s="11" t="str">
        <f t="shared" si="28"/>
        <v/>
      </c>
      <c r="DC11" s="3" t="s">
        <v>12</v>
      </c>
      <c r="DD11" s="11">
        <f t="shared" si="79"/>
        <v>5.3151539732843034E-6</v>
      </c>
      <c r="DE11" s="11">
        <f t="shared" si="80"/>
        <v>0.20785987407880779</v>
      </c>
      <c r="DF11" s="11">
        <f t="shared" si="81"/>
        <v>0.74093799389339332</v>
      </c>
      <c r="DG11" s="11">
        <f t="shared" si="82"/>
        <v>0.97647500478677507</v>
      </c>
      <c r="DH11" s="11" t="str">
        <f t="shared" si="83"/>
        <v/>
      </c>
      <c r="DI11" s="11" t="str">
        <f t="shared" si="84"/>
        <v/>
      </c>
      <c r="DJ11" s="11" t="str">
        <f t="shared" si="85"/>
        <v/>
      </c>
      <c r="DK11" s="11" t="str">
        <f t="shared" si="86"/>
        <v/>
      </c>
      <c r="DL11" s="11" t="str">
        <f t="shared" si="87"/>
        <v/>
      </c>
      <c r="DM11" s="11" t="str">
        <f t="shared" si="88"/>
        <v/>
      </c>
      <c r="DN11" s="11" t="str">
        <f t="shared" si="89"/>
        <v/>
      </c>
      <c r="DO11" s="11" t="str">
        <f t="shared" si="90"/>
        <v/>
      </c>
    </row>
    <row r="12" spans="1:119" x14ac:dyDescent="0.25">
      <c r="A12" s="2" t="str">
        <f>'Gene Table'!B11</f>
        <v>ESR1</v>
      </c>
      <c r="B12" s="78"/>
      <c r="C12" s="3" t="s">
        <v>13</v>
      </c>
      <c r="D12" s="2">
        <f>IF(SUM('Raw Data'!D$3:D$98)&gt;10,IF(AND(ISNUMBER('Raw Data'!D11),'Raw Data'!D11&lt;40,'Raw Data'!D11&gt;0),'Raw Data'!D11,40),"")</f>
        <v>23.106770000000001</v>
      </c>
      <c r="E12" s="2">
        <f>IF(SUM('Raw Data'!E$3:E$98)&gt;10,IF(AND(ISNUMBER('Raw Data'!E11),'Raw Data'!E11&lt;40,'Raw Data'!E11&gt;0),'Raw Data'!E11,40),"")</f>
        <v>23.062232999999999</v>
      </c>
      <c r="F12" s="2">
        <f>IF(SUM('Raw Data'!F$3:F$98)&gt;10,IF(AND(ISNUMBER('Raw Data'!F11),'Raw Data'!F11&lt;40,'Raw Data'!F11&gt;0),'Raw Data'!F11,40),"")</f>
        <v>23.316824</v>
      </c>
      <c r="G12" s="2">
        <f>IF(SUM('Raw Data'!G$3:G$98)&gt;10,IF(AND(ISNUMBER('Raw Data'!G11),'Raw Data'!G11&lt;40,'Raw Data'!G11&gt;0),'Raw Data'!G11,40),"")</f>
        <v>23.100733000000002</v>
      </c>
      <c r="H12" s="2" t="str">
        <f>IF(SUM('Raw Data'!H$3:H$98)&gt;10,IF(AND(ISNUMBER('Raw Data'!H11),'Raw Data'!H11&lt;40,'Raw Data'!H11&gt;0),'Raw Data'!H11,40),"")</f>
        <v/>
      </c>
      <c r="I12" s="2" t="str">
        <f>IF(SUM('Raw Data'!I$3:I$98)&gt;10,IF(AND(ISNUMBER('Raw Data'!I11),'Raw Data'!I11&lt;40,'Raw Data'!I11&gt;0),'Raw Data'!I11,40),"")</f>
        <v/>
      </c>
      <c r="J12" s="2" t="str">
        <f>IF(SUM('Raw Data'!J$3:J$98)&gt;10,IF(AND(ISNUMBER('Raw Data'!J11),'Raw Data'!J11&lt;40,'Raw Data'!J11&gt;0),'Raw Data'!J11,40),"")</f>
        <v/>
      </c>
      <c r="K12" s="2" t="str">
        <f>IF(SUM('Raw Data'!K$3:K$98)&gt;10,IF(AND(ISNUMBER('Raw Data'!K11),'Raw Data'!K11&lt;40,'Raw Data'!K11&gt;0),'Raw Data'!K11,40),"")</f>
        <v/>
      </c>
      <c r="L12" s="2" t="str">
        <f>IF(SUM('Raw Data'!L$3:L$98)&gt;10,IF(AND(ISNUMBER('Raw Data'!L11),'Raw Data'!L11&lt;40,'Raw Data'!L11&gt;0),'Raw Data'!L11,40),"")</f>
        <v/>
      </c>
      <c r="M12" s="2" t="str">
        <f>IF(SUM('Raw Data'!M$3:M$98)&gt;10,IF(AND(ISNUMBER('Raw Data'!M11),'Raw Data'!M11&lt;40,'Raw Data'!M11&gt;0),'Raw Data'!M11,40),"")</f>
        <v/>
      </c>
      <c r="N12" s="2" t="str">
        <f>IF(SUM('Raw Data'!N$3:N$98)&gt;10,IF(AND(ISNUMBER('Raw Data'!N11),'Raw Data'!N11&lt;40,'Raw Data'!N11&gt;0),'Raw Data'!N11,40),"")</f>
        <v/>
      </c>
      <c r="O12" s="2" t="str">
        <f>IF(SUM('Raw Data'!O$3:O$98)&gt;10,IF(AND(ISNUMBER('Raw Data'!O11),'Raw Data'!O11&lt;40,'Raw Data'!O11&gt;0),'Raw Data'!O11,40),"")</f>
        <v/>
      </c>
      <c r="P12" s="3" t="s">
        <v>13</v>
      </c>
      <c r="Q12" s="2">
        <f t="shared" si="30"/>
        <v>11.739349999999998</v>
      </c>
      <c r="R12" s="2">
        <f t="shared" si="31"/>
        <v>9.8795130000000029</v>
      </c>
      <c r="S12" s="2">
        <f t="shared" si="32"/>
        <v>8.0626929999999994</v>
      </c>
      <c r="T12" s="2">
        <f t="shared" si="33"/>
        <v>8.7334119999999977</v>
      </c>
      <c r="U12" s="2" t="str">
        <f t="shared" si="34"/>
        <v/>
      </c>
      <c r="V12" s="2" t="str">
        <f t="shared" si="35"/>
        <v/>
      </c>
      <c r="W12" s="2" t="str">
        <f t="shared" si="36"/>
        <v/>
      </c>
      <c r="X12" s="2" t="str">
        <f t="shared" si="37"/>
        <v/>
      </c>
      <c r="Y12" s="2" t="str">
        <f t="shared" si="38"/>
        <v/>
      </c>
      <c r="Z12" s="2" t="str">
        <f t="shared" si="39"/>
        <v/>
      </c>
      <c r="AA12" s="2" t="str">
        <f t="shared" si="40"/>
        <v/>
      </c>
      <c r="AB12" s="2" t="str">
        <f t="shared" si="41"/>
        <v/>
      </c>
      <c r="AC12" s="3" t="s">
        <v>13</v>
      </c>
      <c r="AD12" s="2">
        <f t="shared" si="42"/>
        <v>16.893229999999999</v>
      </c>
      <c r="AE12" s="2">
        <f t="shared" si="43"/>
        <v>2.653849000000001</v>
      </c>
      <c r="AF12" s="2">
        <f t="shared" si="44"/>
        <v>0.91031999999999869</v>
      </c>
      <c r="AG12" s="2">
        <f t="shared" si="45"/>
        <v>0.31768599999999836</v>
      </c>
      <c r="AH12" s="2" t="str">
        <f t="shared" si="46"/>
        <v/>
      </c>
      <c r="AI12" s="2" t="str">
        <f t="shared" si="47"/>
        <v/>
      </c>
      <c r="AJ12" s="2" t="str">
        <f t="shared" si="48"/>
        <v/>
      </c>
      <c r="AK12" s="2" t="str">
        <f t="shared" si="49"/>
        <v/>
      </c>
      <c r="AL12" s="2" t="str">
        <f t="shared" si="50"/>
        <v/>
      </c>
      <c r="AM12" s="2" t="str">
        <f t="shared" si="51"/>
        <v/>
      </c>
      <c r="AN12" s="2" t="str">
        <f t="shared" si="52"/>
        <v/>
      </c>
      <c r="AO12" s="2" t="str">
        <f t="shared" si="53"/>
        <v/>
      </c>
      <c r="AP12" s="3" t="s">
        <v>13</v>
      </c>
      <c r="AQ12" s="2">
        <f t="shared" si="54"/>
        <v>0.23221999999999809</v>
      </c>
      <c r="AR12" s="2">
        <f t="shared" si="55"/>
        <v>0.74994500000000031</v>
      </c>
      <c r="AS12" s="2">
        <f t="shared" si="56"/>
        <v>2.3532769999999985</v>
      </c>
      <c r="AT12" s="2">
        <f t="shared" si="57"/>
        <v>6.2855909999999966</v>
      </c>
      <c r="AU12" s="2" t="str">
        <f t="shared" si="58"/>
        <v/>
      </c>
      <c r="AV12" s="2" t="str">
        <f t="shared" si="59"/>
        <v/>
      </c>
      <c r="AW12" s="2" t="str">
        <f t="shared" si="60"/>
        <v/>
      </c>
      <c r="AX12" s="2" t="str">
        <f t="shared" si="61"/>
        <v/>
      </c>
      <c r="AY12" s="2" t="str">
        <f t="shared" si="62"/>
        <v/>
      </c>
      <c r="AZ12" s="2" t="str">
        <f t="shared" si="63"/>
        <v/>
      </c>
      <c r="BA12" s="2" t="str">
        <f t="shared" si="64"/>
        <v/>
      </c>
      <c r="BB12" s="2" t="str">
        <f t="shared" si="65"/>
        <v/>
      </c>
      <c r="BC12" s="3" t="s">
        <v>13</v>
      </c>
      <c r="BD12" s="2">
        <f t="shared" si="66"/>
        <v>2.9248494751422119E-4</v>
      </c>
      <c r="BE12" s="2">
        <f t="shared" si="67"/>
        <v>1.0616228179475297E-3</v>
      </c>
      <c r="BF12" s="2">
        <f t="shared" si="68"/>
        <v>3.7401374358761405E-3</v>
      </c>
      <c r="BG12" s="2">
        <f t="shared" si="69"/>
        <v>2.3495301559156266E-3</v>
      </c>
      <c r="BH12" s="2" t="str">
        <f t="shared" si="70"/>
        <v/>
      </c>
      <c r="BI12" s="2" t="str">
        <f t="shared" si="71"/>
        <v/>
      </c>
      <c r="BJ12" s="2" t="str">
        <f t="shared" si="72"/>
        <v/>
      </c>
      <c r="BK12" s="2" t="str">
        <f t="shared" si="73"/>
        <v/>
      </c>
      <c r="BL12" s="2" t="str">
        <f t="shared" si="74"/>
        <v/>
      </c>
      <c r="BM12" s="2" t="str">
        <f t="shared" si="75"/>
        <v/>
      </c>
      <c r="BN12" s="2" t="str">
        <f t="shared" si="76"/>
        <v/>
      </c>
      <c r="BO12" s="2" t="str">
        <f t="shared" si="77"/>
        <v/>
      </c>
      <c r="BP12" s="3" t="s">
        <v>13</v>
      </c>
      <c r="BQ12" s="11">
        <f t="shared" si="4"/>
        <v>8.2178477233661079E-6</v>
      </c>
      <c r="BR12" s="11">
        <f t="shared" si="5"/>
        <v>0.15906445759328941</v>
      </c>
      <c r="BS12" s="11">
        <f t="shared" si="6"/>
        <v>0.80356430799525091</v>
      </c>
      <c r="BT12" s="11">
        <f t="shared" si="7"/>
        <v>0.98715097550322051</v>
      </c>
      <c r="BU12" s="11" t="str">
        <f t="shared" si="8"/>
        <v/>
      </c>
      <c r="BV12" s="11" t="str">
        <f t="shared" si="9"/>
        <v/>
      </c>
      <c r="BW12" s="11" t="str">
        <f t="shared" si="10"/>
        <v/>
      </c>
      <c r="BX12" s="11" t="str">
        <f t="shared" si="11"/>
        <v/>
      </c>
      <c r="BY12" s="11" t="str">
        <f t="shared" si="12"/>
        <v/>
      </c>
      <c r="BZ12" s="11" t="str">
        <f t="shared" si="13"/>
        <v/>
      </c>
      <c r="CA12" s="11" t="str">
        <f t="shared" si="14"/>
        <v/>
      </c>
      <c r="CB12" s="11" t="str">
        <f t="shared" si="15"/>
        <v/>
      </c>
      <c r="CC12" s="3" t="s">
        <v>13</v>
      </c>
      <c r="CD12" s="11">
        <f t="shared" si="16"/>
        <v>0.99999178215227669</v>
      </c>
      <c r="CE12" s="11">
        <f t="shared" si="17"/>
        <v>0.84093554240671065</v>
      </c>
      <c r="CF12" s="11">
        <f t="shared" si="18"/>
        <v>0.19643569200474906</v>
      </c>
      <c r="CG12" s="11">
        <f t="shared" si="19"/>
        <v>1.284902449677954E-2</v>
      </c>
      <c r="CH12" s="11" t="str">
        <f t="shared" si="20"/>
        <v/>
      </c>
      <c r="CI12" s="11" t="str">
        <f t="shared" si="21"/>
        <v/>
      </c>
      <c r="CJ12" s="11" t="str">
        <f t="shared" si="22"/>
        <v/>
      </c>
      <c r="CK12" s="11" t="str">
        <f t="shared" si="23"/>
        <v/>
      </c>
      <c r="CL12" s="11" t="str">
        <f t="shared" si="24"/>
        <v/>
      </c>
      <c r="CM12" s="11" t="str">
        <f t="shared" si="25"/>
        <v/>
      </c>
      <c r="CN12" s="11" t="str">
        <f t="shared" si="26"/>
        <v/>
      </c>
      <c r="CO12" s="11" t="str">
        <f t="shared" si="27"/>
        <v/>
      </c>
      <c r="CP12" s="3" t="s">
        <v>13</v>
      </c>
      <c r="CQ12" s="11">
        <f t="shared" si="78"/>
        <v>-5.3086942936216019E-17</v>
      </c>
      <c r="CR12" s="11">
        <f t="shared" si="28"/>
        <v>-5.5511151231257827E-17</v>
      </c>
      <c r="CS12" s="11">
        <f t="shared" si="28"/>
        <v>0</v>
      </c>
      <c r="CT12" s="11">
        <f t="shared" si="28"/>
        <v>0</v>
      </c>
      <c r="CU12" s="11" t="str">
        <f t="shared" si="28"/>
        <v/>
      </c>
      <c r="CV12" s="11" t="str">
        <f t="shared" si="28"/>
        <v/>
      </c>
      <c r="CW12" s="11" t="str">
        <f t="shared" si="28"/>
        <v/>
      </c>
      <c r="CX12" s="11" t="str">
        <f t="shared" si="28"/>
        <v/>
      </c>
      <c r="CY12" s="11" t="str">
        <f t="shared" si="28"/>
        <v/>
      </c>
      <c r="CZ12" s="11" t="str">
        <f t="shared" si="28"/>
        <v/>
      </c>
      <c r="DA12" s="11" t="str">
        <f t="shared" si="28"/>
        <v/>
      </c>
      <c r="DB12" s="11" t="str">
        <f t="shared" si="28"/>
        <v/>
      </c>
      <c r="DC12" s="3" t="s">
        <v>13</v>
      </c>
      <c r="DD12" s="11">
        <f t="shared" si="79"/>
        <v>8.2178477233130209E-6</v>
      </c>
      <c r="DE12" s="11">
        <f t="shared" si="80"/>
        <v>0.15906445759328935</v>
      </c>
      <c r="DF12" s="11">
        <f t="shared" si="81"/>
        <v>0.80356430799525091</v>
      </c>
      <c r="DG12" s="11">
        <f t="shared" si="82"/>
        <v>0.98715097550322051</v>
      </c>
      <c r="DH12" s="11" t="str">
        <f t="shared" si="83"/>
        <v/>
      </c>
      <c r="DI12" s="11" t="str">
        <f t="shared" si="84"/>
        <v/>
      </c>
      <c r="DJ12" s="11" t="str">
        <f t="shared" si="85"/>
        <v/>
      </c>
      <c r="DK12" s="11" t="str">
        <f t="shared" si="86"/>
        <v/>
      </c>
      <c r="DL12" s="11" t="str">
        <f t="shared" si="87"/>
        <v/>
      </c>
      <c r="DM12" s="11" t="str">
        <f t="shared" si="88"/>
        <v/>
      </c>
      <c r="DN12" s="11" t="str">
        <f t="shared" si="89"/>
        <v/>
      </c>
      <c r="DO12" s="11" t="str">
        <f t="shared" si="90"/>
        <v/>
      </c>
    </row>
    <row r="13" spans="1:119" x14ac:dyDescent="0.25">
      <c r="A13" s="2" t="str">
        <f>'Gene Table'!B12</f>
        <v>GSTP1</v>
      </c>
      <c r="B13" s="78"/>
      <c r="C13" s="3" t="s">
        <v>14</v>
      </c>
      <c r="D13" s="2">
        <f>IF(SUM('Raw Data'!D$3:D$98)&gt;10,IF(AND(ISNUMBER('Raw Data'!D12),'Raw Data'!D12&lt;40,'Raw Data'!D12&gt;0),'Raw Data'!D12,40),"")</f>
        <v>22.112819999999999</v>
      </c>
      <c r="E13" s="2">
        <f>IF(SUM('Raw Data'!E$3:E$98)&gt;10,IF(AND(ISNUMBER('Raw Data'!E12),'Raw Data'!E12&lt;40,'Raw Data'!E12&gt;0),'Raw Data'!E12,40),"")</f>
        <v>22.316137000000001</v>
      </c>
      <c r="F13" s="2">
        <f>IF(SUM('Raw Data'!F$3:F$98)&gt;10,IF(AND(ISNUMBER('Raw Data'!F12),'Raw Data'!F12&lt;40,'Raw Data'!F12&gt;0),'Raw Data'!F12,40),"")</f>
        <v>22.350538</v>
      </c>
      <c r="G13" s="2">
        <f>IF(SUM('Raw Data'!G$3:G$98)&gt;10,IF(AND(ISNUMBER('Raw Data'!G12),'Raw Data'!G12&lt;40,'Raw Data'!G12&gt;0),'Raw Data'!G12,40),"")</f>
        <v>22.265968000000001</v>
      </c>
      <c r="H13" s="2" t="str">
        <f>IF(SUM('Raw Data'!H$3:H$98)&gt;10,IF(AND(ISNUMBER('Raw Data'!H12),'Raw Data'!H12&lt;40,'Raw Data'!H12&gt;0),'Raw Data'!H12,40),"")</f>
        <v/>
      </c>
      <c r="I13" s="2" t="str">
        <f>IF(SUM('Raw Data'!I$3:I$98)&gt;10,IF(AND(ISNUMBER('Raw Data'!I12),'Raw Data'!I12&lt;40,'Raw Data'!I12&gt;0),'Raw Data'!I12,40),"")</f>
        <v/>
      </c>
      <c r="J13" s="2" t="str">
        <f>IF(SUM('Raw Data'!J$3:J$98)&gt;10,IF(AND(ISNUMBER('Raw Data'!J12),'Raw Data'!J12&lt;40,'Raw Data'!J12&gt;0),'Raw Data'!J12,40),"")</f>
        <v/>
      </c>
      <c r="K13" s="2" t="str">
        <f>IF(SUM('Raw Data'!K$3:K$98)&gt;10,IF(AND(ISNUMBER('Raw Data'!K12),'Raw Data'!K12&lt;40,'Raw Data'!K12&gt;0),'Raw Data'!K12,40),"")</f>
        <v/>
      </c>
      <c r="L13" s="2" t="str">
        <f>IF(SUM('Raw Data'!L$3:L$98)&gt;10,IF(AND(ISNUMBER('Raw Data'!L12),'Raw Data'!L12&lt;40,'Raw Data'!L12&gt;0),'Raw Data'!L12,40),"")</f>
        <v/>
      </c>
      <c r="M13" s="2" t="str">
        <f>IF(SUM('Raw Data'!M$3:M$98)&gt;10,IF(AND(ISNUMBER('Raw Data'!M12),'Raw Data'!M12&lt;40,'Raw Data'!M12&gt;0),'Raw Data'!M12,40),"")</f>
        <v/>
      </c>
      <c r="N13" s="2" t="str">
        <f>IF(SUM('Raw Data'!N$3:N$98)&gt;10,IF(AND(ISNUMBER('Raw Data'!N12),'Raw Data'!N12&lt;40,'Raw Data'!N12&gt;0),'Raw Data'!N12,40),"")</f>
        <v/>
      </c>
      <c r="O13" s="2" t="str">
        <f>IF(SUM('Raw Data'!O$3:O$98)&gt;10,IF(AND(ISNUMBER('Raw Data'!O12),'Raw Data'!O12&lt;40,'Raw Data'!O12&gt;0),'Raw Data'!O12,40),"")</f>
        <v/>
      </c>
      <c r="P13" s="3" t="s">
        <v>14</v>
      </c>
      <c r="Q13" s="2">
        <f t="shared" si="30"/>
        <v>17.887180000000001</v>
      </c>
      <c r="R13" s="2">
        <f t="shared" si="31"/>
        <v>7.8915159999999993</v>
      </c>
      <c r="S13" s="2">
        <f t="shared" si="32"/>
        <v>6.7163240000000002</v>
      </c>
      <c r="T13" s="2">
        <f t="shared" si="33"/>
        <v>6.2879639999999988</v>
      </c>
      <c r="U13" s="2" t="str">
        <f t="shared" si="34"/>
        <v/>
      </c>
      <c r="V13" s="2" t="str">
        <f t="shared" si="35"/>
        <v/>
      </c>
      <c r="W13" s="2" t="str">
        <f t="shared" si="36"/>
        <v/>
      </c>
      <c r="X13" s="2" t="str">
        <f t="shared" si="37"/>
        <v/>
      </c>
      <c r="Y13" s="2" t="str">
        <f t="shared" si="38"/>
        <v/>
      </c>
      <c r="Z13" s="2" t="str">
        <f t="shared" si="39"/>
        <v/>
      </c>
      <c r="AA13" s="2" t="str">
        <f t="shared" si="40"/>
        <v/>
      </c>
      <c r="AB13" s="2" t="str">
        <f t="shared" si="41"/>
        <v/>
      </c>
      <c r="AC13" s="3" t="s">
        <v>14</v>
      </c>
      <c r="AD13" s="2">
        <f t="shared" si="42"/>
        <v>17.887180000000001</v>
      </c>
      <c r="AE13" s="2">
        <f t="shared" si="43"/>
        <v>2.2095400000000005</v>
      </c>
      <c r="AF13" s="2">
        <f t="shared" si="44"/>
        <v>0.37383900000000025</v>
      </c>
      <c r="AG13" s="2">
        <f t="shared" si="45"/>
        <v>1.1777999999999622E-2</v>
      </c>
      <c r="AH13" s="2" t="str">
        <f t="shared" si="46"/>
        <v/>
      </c>
      <c r="AI13" s="2" t="str">
        <f t="shared" si="47"/>
        <v/>
      </c>
      <c r="AJ13" s="2" t="str">
        <f t="shared" si="48"/>
        <v/>
      </c>
      <c r="AK13" s="2" t="str">
        <f t="shared" si="49"/>
        <v/>
      </c>
      <c r="AL13" s="2" t="str">
        <f t="shared" si="50"/>
        <v/>
      </c>
      <c r="AM13" s="2" t="str">
        <f t="shared" si="51"/>
        <v/>
      </c>
      <c r="AN13" s="2" t="str">
        <f t="shared" si="52"/>
        <v/>
      </c>
      <c r="AO13" s="2" t="str">
        <f t="shared" si="53"/>
        <v/>
      </c>
      <c r="AP13" s="3" t="s">
        <v>14</v>
      </c>
      <c r="AQ13" s="2">
        <f t="shared" si="54"/>
        <v>7.2127999999999304E-2</v>
      </c>
      <c r="AR13" s="2">
        <f t="shared" si="55"/>
        <v>0.49377499999999941</v>
      </c>
      <c r="AS13" s="2">
        <f t="shared" si="56"/>
        <v>2.0915189999999981</v>
      </c>
      <c r="AT13" s="2">
        <f t="shared" si="57"/>
        <v>4.8490490000000008</v>
      </c>
      <c r="AU13" s="2" t="str">
        <f t="shared" si="58"/>
        <v/>
      </c>
      <c r="AV13" s="2" t="str">
        <f t="shared" si="59"/>
        <v/>
      </c>
      <c r="AW13" s="2" t="str">
        <f t="shared" si="60"/>
        <v/>
      </c>
      <c r="AX13" s="2" t="str">
        <f t="shared" si="61"/>
        <v/>
      </c>
      <c r="AY13" s="2" t="str">
        <f t="shared" si="62"/>
        <v/>
      </c>
      <c r="AZ13" s="2" t="str">
        <f t="shared" si="63"/>
        <v/>
      </c>
      <c r="BA13" s="2" t="str">
        <f t="shared" si="64"/>
        <v/>
      </c>
      <c r="BB13" s="2" t="str">
        <f t="shared" si="65"/>
        <v/>
      </c>
      <c r="BC13" s="3" t="s">
        <v>14</v>
      </c>
      <c r="BD13" s="2">
        <f t="shared" si="66"/>
        <v>4.1249841311942471E-6</v>
      </c>
      <c r="BE13" s="2">
        <f t="shared" si="67"/>
        <v>4.2113076839911572E-3</v>
      </c>
      <c r="BF13" s="2">
        <f t="shared" si="68"/>
        <v>9.5100985060197103E-3</v>
      </c>
      <c r="BG13" s="2">
        <f t="shared" si="69"/>
        <v>1.2797767746594201E-2</v>
      </c>
      <c r="BH13" s="2" t="str">
        <f t="shared" si="70"/>
        <v/>
      </c>
      <c r="BI13" s="2" t="str">
        <f t="shared" si="71"/>
        <v/>
      </c>
      <c r="BJ13" s="2" t="str">
        <f t="shared" si="72"/>
        <v/>
      </c>
      <c r="BK13" s="2" t="str">
        <f t="shared" si="73"/>
        <v/>
      </c>
      <c r="BL13" s="2" t="str">
        <f t="shared" si="74"/>
        <v/>
      </c>
      <c r="BM13" s="2" t="str">
        <f t="shared" si="75"/>
        <v/>
      </c>
      <c r="BN13" s="2" t="str">
        <f t="shared" si="76"/>
        <v/>
      </c>
      <c r="BO13" s="2" t="str">
        <f t="shared" si="77"/>
        <v/>
      </c>
      <c r="BP13" s="3" t="s">
        <v>14</v>
      </c>
      <c r="BQ13" s="11">
        <f t="shared" si="4"/>
        <v>4.1250011467585113E-6</v>
      </c>
      <c r="BR13" s="11">
        <f t="shared" si="5"/>
        <v>0.21711758168232817</v>
      </c>
      <c r="BS13" s="11">
        <f t="shared" si="6"/>
        <v>0.7631136739146267</v>
      </c>
      <c r="BT13" s="11">
        <f t="shared" si="7"/>
        <v>0.96485329049704638</v>
      </c>
      <c r="BU13" s="11" t="str">
        <f t="shared" si="8"/>
        <v/>
      </c>
      <c r="BV13" s="11" t="str">
        <f t="shared" si="9"/>
        <v/>
      </c>
      <c r="BW13" s="11" t="str">
        <f t="shared" si="10"/>
        <v/>
      </c>
      <c r="BX13" s="11" t="str">
        <f t="shared" si="11"/>
        <v/>
      </c>
      <c r="BY13" s="11" t="str">
        <f t="shared" si="12"/>
        <v/>
      </c>
      <c r="BZ13" s="11" t="str">
        <f t="shared" si="13"/>
        <v/>
      </c>
      <c r="CA13" s="11" t="str">
        <f t="shared" si="14"/>
        <v/>
      </c>
      <c r="CB13" s="11" t="str">
        <f t="shared" si="15"/>
        <v/>
      </c>
      <c r="CC13" s="3" t="s">
        <v>14</v>
      </c>
      <c r="CD13" s="11">
        <f t="shared" si="16"/>
        <v>0.99999587499885323</v>
      </c>
      <c r="CE13" s="11">
        <f t="shared" si="17"/>
        <v>0.7828824183176718</v>
      </c>
      <c r="CF13" s="11">
        <f t="shared" si="18"/>
        <v>0.2368863260853733</v>
      </c>
      <c r="CG13" s="11">
        <f t="shared" si="19"/>
        <v>3.5146709502953594E-2</v>
      </c>
      <c r="CH13" s="11" t="str">
        <f t="shared" si="20"/>
        <v/>
      </c>
      <c r="CI13" s="11" t="str">
        <f t="shared" si="21"/>
        <v/>
      </c>
      <c r="CJ13" s="11" t="str">
        <f t="shared" si="22"/>
        <v/>
      </c>
      <c r="CK13" s="11" t="str">
        <f t="shared" si="23"/>
        <v/>
      </c>
      <c r="CL13" s="11" t="str">
        <f t="shared" si="24"/>
        <v/>
      </c>
      <c r="CM13" s="11" t="str">
        <f t="shared" si="25"/>
        <v/>
      </c>
      <c r="CN13" s="11" t="str">
        <f t="shared" si="26"/>
        <v/>
      </c>
      <c r="CO13" s="11" t="str">
        <f t="shared" si="27"/>
        <v/>
      </c>
      <c r="CP13" s="3" t="s">
        <v>14</v>
      </c>
      <c r="CQ13" s="11">
        <f t="shared" si="78"/>
        <v>1.2323482349602816E-17</v>
      </c>
      <c r="CR13" s="11">
        <f t="shared" si="28"/>
        <v>2.7755575615628914E-17</v>
      </c>
      <c r="CS13" s="11">
        <f t="shared" si="28"/>
        <v>0</v>
      </c>
      <c r="CT13" s="11">
        <f t="shared" si="28"/>
        <v>0</v>
      </c>
      <c r="CU13" s="11" t="str">
        <f t="shared" si="28"/>
        <v/>
      </c>
      <c r="CV13" s="11" t="str">
        <f t="shared" si="28"/>
        <v/>
      </c>
      <c r="CW13" s="11" t="str">
        <f t="shared" si="28"/>
        <v/>
      </c>
      <c r="CX13" s="11" t="str">
        <f t="shared" si="28"/>
        <v/>
      </c>
      <c r="CY13" s="11" t="str">
        <f t="shared" si="28"/>
        <v/>
      </c>
      <c r="CZ13" s="11" t="str">
        <f t="shared" si="28"/>
        <v/>
      </c>
      <c r="DA13" s="11" t="str">
        <f t="shared" si="28"/>
        <v/>
      </c>
      <c r="DB13" s="11" t="str">
        <f t="shared" si="28"/>
        <v/>
      </c>
      <c r="DC13" s="3" t="s">
        <v>14</v>
      </c>
      <c r="DD13" s="11">
        <f t="shared" si="79"/>
        <v>4.1250011467708347E-6</v>
      </c>
      <c r="DE13" s="11">
        <f t="shared" si="80"/>
        <v>0.2171175816823282</v>
      </c>
      <c r="DF13" s="11">
        <f t="shared" si="81"/>
        <v>0.7631136739146267</v>
      </c>
      <c r="DG13" s="11">
        <f t="shared" si="82"/>
        <v>0.96485329049704638</v>
      </c>
      <c r="DH13" s="11" t="str">
        <f t="shared" si="83"/>
        <v/>
      </c>
      <c r="DI13" s="11" t="str">
        <f t="shared" si="84"/>
        <v/>
      </c>
      <c r="DJ13" s="11" t="str">
        <f t="shared" si="85"/>
        <v/>
      </c>
      <c r="DK13" s="11" t="str">
        <f t="shared" si="86"/>
        <v/>
      </c>
      <c r="DL13" s="11" t="str">
        <f t="shared" si="87"/>
        <v/>
      </c>
      <c r="DM13" s="11" t="str">
        <f t="shared" si="88"/>
        <v/>
      </c>
      <c r="DN13" s="11" t="str">
        <f t="shared" si="89"/>
        <v/>
      </c>
      <c r="DO13" s="11" t="str">
        <f t="shared" si="90"/>
        <v/>
      </c>
    </row>
    <row r="14" spans="1:119" x14ac:dyDescent="0.25">
      <c r="A14" s="2" t="str">
        <f>'Gene Table'!B13</f>
        <v>HIC1</v>
      </c>
      <c r="B14" s="78"/>
      <c r="C14" s="3" t="s">
        <v>15</v>
      </c>
      <c r="D14" s="2">
        <f>IF(SUM('Raw Data'!D$3:D$98)&gt;10,IF(AND(ISNUMBER('Raw Data'!D13),'Raw Data'!D13&lt;40,'Raw Data'!D13&gt;0),'Raw Data'!D13,40),"")</f>
        <v>25.284023000000001</v>
      </c>
      <c r="E14" s="2">
        <f>IF(SUM('Raw Data'!E$3:E$98)&gt;10,IF(AND(ISNUMBER('Raw Data'!E13),'Raw Data'!E13&lt;40,'Raw Data'!E13&gt;0),'Raw Data'!E13,40),"")</f>
        <v>25.481684000000001</v>
      </c>
      <c r="F14" s="2">
        <f>IF(SUM('Raw Data'!F$3:F$98)&gt;10,IF(AND(ISNUMBER('Raw Data'!F13),'Raw Data'!F13&lt;40,'Raw Data'!F13&gt;0),'Raw Data'!F13,40),"")</f>
        <v>26.718578000000001</v>
      </c>
      <c r="G14" s="2">
        <f>IF(SUM('Raw Data'!G$3:G$98)&gt;10,IF(AND(ISNUMBER('Raw Data'!G13),'Raw Data'!G13&lt;40,'Raw Data'!G13&gt;0),'Raw Data'!G13,40),"")</f>
        <v>26.3</v>
      </c>
      <c r="H14" s="2" t="str">
        <f>IF(SUM('Raw Data'!H$3:H$98)&gt;10,IF(AND(ISNUMBER('Raw Data'!H13),'Raw Data'!H13&lt;40,'Raw Data'!H13&gt;0),'Raw Data'!H13,40),"")</f>
        <v/>
      </c>
      <c r="I14" s="2" t="str">
        <f>IF(SUM('Raw Data'!I$3:I$98)&gt;10,IF(AND(ISNUMBER('Raw Data'!I13),'Raw Data'!I13&lt;40,'Raw Data'!I13&gt;0),'Raw Data'!I13,40),"")</f>
        <v/>
      </c>
      <c r="J14" s="2" t="str">
        <f>IF(SUM('Raw Data'!J$3:J$98)&gt;10,IF(AND(ISNUMBER('Raw Data'!J13),'Raw Data'!J13&lt;40,'Raw Data'!J13&gt;0),'Raw Data'!J13,40),"")</f>
        <v/>
      </c>
      <c r="K14" s="2" t="str">
        <f>IF(SUM('Raw Data'!K$3:K$98)&gt;10,IF(AND(ISNUMBER('Raw Data'!K13),'Raw Data'!K13&lt;40,'Raw Data'!K13&gt;0),'Raw Data'!K13,40),"")</f>
        <v/>
      </c>
      <c r="L14" s="2" t="str">
        <f>IF(SUM('Raw Data'!L$3:L$98)&gt;10,IF(AND(ISNUMBER('Raw Data'!L13),'Raw Data'!L13&lt;40,'Raw Data'!L13&gt;0),'Raw Data'!L13,40),"")</f>
        <v/>
      </c>
      <c r="M14" s="2" t="str">
        <f>IF(SUM('Raw Data'!M$3:M$98)&gt;10,IF(AND(ISNUMBER('Raw Data'!M13),'Raw Data'!M13&lt;40,'Raw Data'!M13&gt;0),'Raw Data'!M13,40),"")</f>
        <v/>
      </c>
      <c r="N14" s="2" t="str">
        <f>IF(SUM('Raw Data'!N$3:N$98)&gt;10,IF(AND(ISNUMBER('Raw Data'!N13),'Raw Data'!N13&lt;40,'Raw Data'!N13&gt;0),'Raw Data'!N13,40),"")</f>
        <v/>
      </c>
      <c r="O14" s="2" t="str">
        <f>IF(SUM('Raw Data'!O$3:O$98)&gt;10,IF(AND(ISNUMBER('Raw Data'!O13),'Raw Data'!O13&lt;40,'Raw Data'!O13&gt;0),'Raw Data'!O13,40),"")</f>
        <v/>
      </c>
      <c r="P14" s="3" t="s">
        <v>15</v>
      </c>
      <c r="Q14" s="2">
        <f t="shared" si="30"/>
        <v>9.2882670000000012</v>
      </c>
      <c r="R14" s="2">
        <f t="shared" si="31"/>
        <v>7.5288460000000015</v>
      </c>
      <c r="S14" s="2">
        <f t="shared" si="32"/>
        <v>4.5630319999999998</v>
      </c>
      <c r="T14" s="2">
        <f t="shared" si="33"/>
        <v>5.3279800000000002</v>
      </c>
      <c r="U14" s="2" t="str">
        <f t="shared" si="34"/>
        <v/>
      </c>
      <c r="V14" s="2" t="str">
        <f t="shared" si="35"/>
        <v/>
      </c>
      <c r="W14" s="2" t="str">
        <f t="shared" si="36"/>
        <v/>
      </c>
      <c r="X14" s="2" t="str">
        <f t="shared" si="37"/>
        <v/>
      </c>
      <c r="Y14" s="2" t="str">
        <f t="shared" si="38"/>
        <v/>
      </c>
      <c r="Z14" s="2" t="str">
        <f t="shared" si="39"/>
        <v/>
      </c>
      <c r="AA14" s="2" t="str">
        <f t="shared" si="40"/>
        <v/>
      </c>
      <c r="AB14" s="2" t="str">
        <f t="shared" si="41"/>
        <v/>
      </c>
      <c r="AC14" s="3" t="s">
        <v>15</v>
      </c>
      <c r="AD14" s="2">
        <f t="shared" si="42"/>
        <v>6.0698770000000017</v>
      </c>
      <c r="AE14" s="2">
        <f t="shared" si="43"/>
        <v>3.5414560000000002</v>
      </c>
      <c r="AF14" s="2">
        <f t="shared" si="44"/>
        <v>0.87659299999999973</v>
      </c>
      <c r="AG14" s="2">
        <f t="shared" si="45"/>
        <v>0.5</v>
      </c>
      <c r="AH14" s="2" t="str">
        <f t="shared" si="46"/>
        <v/>
      </c>
      <c r="AI14" s="2" t="str">
        <f t="shared" si="47"/>
        <v/>
      </c>
      <c r="AJ14" s="2" t="str">
        <f t="shared" si="48"/>
        <v/>
      </c>
      <c r="AK14" s="2" t="str">
        <f t="shared" si="49"/>
        <v/>
      </c>
      <c r="AL14" s="2" t="str">
        <f t="shared" si="50"/>
        <v/>
      </c>
      <c r="AM14" s="2" t="str">
        <f t="shared" si="51"/>
        <v/>
      </c>
      <c r="AN14" s="2" t="str">
        <f t="shared" si="52"/>
        <v/>
      </c>
      <c r="AO14" s="2" t="str">
        <f t="shared" si="53"/>
        <v/>
      </c>
      <c r="AP14" s="3" t="s">
        <v>15</v>
      </c>
      <c r="AQ14" s="2">
        <f t="shared" si="54"/>
        <v>0.12352599999999825</v>
      </c>
      <c r="AR14" s="2">
        <f t="shared" si="55"/>
        <v>0.40181299999999709</v>
      </c>
      <c r="AS14" s="2">
        <f t="shared" si="56"/>
        <v>0.59760199999999841</v>
      </c>
      <c r="AT14" s="2">
        <f t="shared" si="57"/>
        <v>4.4372799999999977</v>
      </c>
      <c r="AU14" s="2" t="str">
        <f t="shared" si="58"/>
        <v/>
      </c>
      <c r="AV14" s="2" t="str">
        <f t="shared" si="59"/>
        <v/>
      </c>
      <c r="AW14" s="2" t="str">
        <f t="shared" si="60"/>
        <v/>
      </c>
      <c r="AX14" s="2" t="str">
        <f t="shared" si="61"/>
        <v/>
      </c>
      <c r="AY14" s="2" t="str">
        <f t="shared" si="62"/>
        <v/>
      </c>
      <c r="AZ14" s="2" t="str">
        <f t="shared" si="63"/>
        <v/>
      </c>
      <c r="BA14" s="2" t="str">
        <f t="shared" si="64"/>
        <v/>
      </c>
      <c r="BB14" s="2" t="str">
        <f t="shared" si="65"/>
        <v/>
      </c>
      <c r="BC14" s="3" t="s">
        <v>15</v>
      </c>
      <c r="BD14" s="2">
        <f t="shared" si="66"/>
        <v>1.5993850244536774E-3</v>
      </c>
      <c r="BE14" s="2">
        <f t="shared" si="67"/>
        <v>5.4149134731021741E-3</v>
      </c>
      <c r="BF14" s="2">
        <f t="shared" si="68"/>
        <v>4.2304882857653769E-2</v>
      </c>
      <c r="BG14" s="2">
        <f t="shared" si="69"/>
        <v>2.4895348129339554E-2</v>
      </c>
      <c r="BH14" s="2" t="str">
        <f t="shared" si="70"/>
        <v/>
      </c>
      <c r="BI14" s="2" t="str">
        <f t="shared" si="71"/>
        <v/>
      </c>
      <c r="BJ14" s="2" t="str">
        <f t="shared" si="72"/>
        <v/>
      </c>
      <c r="BK14" s="2" t="str">
        <f t="shared" si="73"/>
        <v/>
      </c>
      <c r="BL14" s="2" t="str">
        <f t="shared" si="74"/>
        <v/>
      </c>
      <c r="BM14" s="2" t="str">
        <f t="shared" si="75"/>
        <v/>
      </c>
      <c r="BN14" s="2" t="str">
        <f t="shared" si="76"/>
        <v/>
      </c>
      <c r="BO14" s="2" t="str">
        <f t="shared" si="77"/>
        <v/>
      </c>
      <c r="BP14" s="3" t="s">
        <v>15</v>
      </c>
      <c r="BQ14" s="11">
        <f t="shared" si="4"/>
        <v>1.4910084789175278E-2</v>
      </c>
      <c r="BR14" s="11">
        <f t="shared" si="5"/>
        <v>8.6352233054497754E-2</v>
      </c>
      <c r="BS14" s="11">
        <f t="shared" si="6"/>
        <v>0.5</v>
      </c>
      <c r="BT14" s="11">
        <f t="shared" si="7"/>
        <v>0.95266369085964242</v>
      </c>
      <c r="BU14" s="11" t="str">
        <f t="shared" si="8"/>
        <v/>
      </c>
      <c r="BV14" s="11" t="str">
        <f t="shared" si="9"/>
        <v/>
      </c>
      <c r="BW14" s="11" t="str">
        <f t="shared" si="10"/>
        <v/>
      </c>
      <c r="BX14" s="11" t="str">
        <f t="shared" si="11"/>
        <v/>
      </c>
      <c r="BY14" s="11" t="str">
        <f t="shared" si="12"/>
        <v/>
      </c>
      <c r="BZ14" s="11" t="str">
        <f t="shared" si="13"/>
        <v/>
      </c>
      <c r="CA14" s="11" t="str">
        <f t="shared" si="14"/>
        <v/>
      </c>
      <c r="CB14" s="11" t="str">
        <f t="shared" si="15"/>
        <v/>
      </c>
      <c r="CC14" s="3" t="s">
        <v>15</v>
      </c>
      <c r="CD14" s="11">
        <f t="shared" si="16"/>
        <v>0.98508991521082467</v>
      </c>
      <c r="CE14" s="11">
        <f t="shared" si="17"/>
        <v>0.9136477669455022</v>
      </c>
      <c r="CF14" s="11">
        <f t="shared" si="18"/>
        <v>0.5</v>
      </c>
      <c r="CG14" s="11">
        <f t="shared" si="19"/>
        <v>4.7336309140357538E-2</v>
      </c>
      <c r="CH14" s="11" t="str">
        <f t="shared" si="20"/>
        <v/>
      </c>
      <c r="CI14" s="11" t="str">
        <f t="shared" si="21"/>
        <v/>
      </c>
      <c r="CJ14" s="11" t="str">
        <f t="shared" si="22"/>
        <v/>
      </c>
      <c r="CK14" s="11" t="str">
        <f t="shared" si="23"/>
        <v/>
      </c>
      <c r="CL14" s="11" t="str">
        <f t="shared" si="24"/>
        <v/>
      </c>
      <c r="CM14" s="11" t="str">
        <f t="shared" si="25"/>
        <v/>
      </c>
      <c r="CN14" s="11" t="str">
        <f t="shared" si="26"/>
        <v/>
      </c>
      <c r="CO14" s="11" t="str">
        <f t="shared" si="27"/>
        <v/>
      </c>
      <c r="CP14" s="3" t="s">
        <v>15</v>
      </c>
      <c r="CQ14" s="11">
        <f t="shared" si="78"/>
        <v>4.8572257327350599E-17</v>
      </c>
      <c r="CR14" s="11">
        <f t="shared" si="28"/>
        <v>4.163336342344337E-17</v>
      </c>
      <c r="CS14" s="11">
        <f t="shared" si="28"/>
        <v>0</v>
      </c>
      <c r="CT14" s="11">
        <f t="shared" si="28"/>
        <v>0</v>
      </c>
      <c r="CU14" s="11" t="str">
        <f t="shared" si="28"/>
        <v/>
      </c>
      <c r="CV14" s="11" t="str">
        <f t="shared" si="28"/>
        <v/>
      </c>
      <c r="CW14" s="11" t="str">
        <f t="shared" si="28"/>
        <v/>
      </c>
      <c r="CX14" s="11" t="str">
        <f t="shared" si="28"/>
        <v/>
      </c>
      <c r="CY14" s="11" t="str">
        <f t="shared" si="28"/>
        <v/>
      </c>
      <c r="CZ14" s="11" t="str">
        <f t="shared" si="28"/>
        <v/>
      </c>
      <c r="DA14" s="11" t="str">
        <f t="shared" si="28"/>
        <v/>
      </c>
      <c r="DB14" s="11" t="str">
        <f t="shared" si="28"/>
        <v/>
      </c>
      <c r="DC14" s="3" t="s">
        <v>15</v>
      </c>
      <c r="DD14" s="11">
        <f t="shared" si="79"/>
        <v>1.4910084789175326E-2</v>
      </c>
      <c r="DE14" s="11">
        <f t="shared" si="80"/>
        <v>8.6352233054497796E-2</v>
      </c>
      <c r="DF14" s="11">
        <f t="shared" si="81"/>
        <v>0.5</v>
      </c>
      <c r="DG14" s="11">
        <f t="shared" si="82"/>
        <v>0.95266369085964242</v>
      </c>
      <c r="DH14" s="11" t="str">
        <f t="shared" si="83"/>
        <v/>
      </c>
      <c r="DI14" s="11" t="str">
        <f t="shared" si="84"/>
        <v/>
      </c>
      <c r="DJ14" s="11" t="str">
        <f t="shared" si="85"/>
        <v/>
      </c>
      <c r="DK14" s="11" t="str">
        <f t="shared" si="86"/>
        <v/>
      </c>
      <c r="DL14" s="11" t="str">
        <f t="shared" si="87"/>
        <v/>
      </c>
      <c r="DM14" s="11" t="str">
        <f t="shared" si="88"/>
        <v/>
      </c>
      <c r="DN14" s="11" t="str">
        <f t="shared" si="89"/>
        <v/>
      </c>
      <c r="DO14" s="11" t="str">
        <f t="shared" si="90"/>
        <v/>
      </c>
    </row>
    <row r="15" spans="1:119" x14ac:dyDescent="0.25">
      <c r="A15" s="2" t="str">
        <f>'Gene Table'!B14</f>
        <v>MGMT</v>
      </c>
      <c r="B15" s="78"/>
      <c r="C15" s="3" t="s">
        <v>16</v>
      </c>
      <c r="D15" s="2">
        <f>IF(SUM('Raw Data'!D$3:D$98)&gt;10,IF(AND(ISNUMBER('Raw Data'!D14),'Raw Data'!D14&lt;40,'Raw Data'!D14&gt;0),'Raw Data'!D14,40),"")</f>
        <v>24.540174</v>
      </c>
      <c r="E15" s="2">
        <f>IF(SUM('Raw Data'!E$3:E$98)&gt;10,IF(AND(ISNUMBER('Raw Data'!E14),'Raw Data'!E14&lt;40,'Raw Data'!E14&gt;0),'Raw Data'!E14,40),"")</f>
        <v>24.574809999999999</v>
      </c>
      <c r="F15" s="2">
        <f>IF(SUM('Raw Data'!F$3:F$98)&gt;10,IF(AND(ISNUMBER('Raw Data'!F14),'Raw Data'!F14&lt;40,'Raw Data'!F14&gt;0),'Raw Data'!F14,40),"")</f>
        <v>24.898098000000001</v>
      </c>
      <c r="G15" s="2">
        <f>IF(SUM('Raw Data'!G$3:G$98)&gt;10,IF(AND(ISNUMBER('Raw Data'!G14),'Raw Data'!G14&lt;40,'Raw Data'!G14&gt;0),'Raw Data'!G14,40),"")</f>
        <v>25.030224</v>
      </c>
      <c r="H15" s="2" t="str">
        <f>IF(SUM('Raw Data'!H$3:H$98)&gt;10,IF(AND(ISNUMBER('Raw Data'!H14),'Raw Data'!H14&lt;40,'Raw Data'!H14&gt;0),'Raw Data'!H14,40),"")</f>
        <v/>
      </c>
      <c r="I15" s="2" t="str">
        <f>IF(SUM('Raw Data'!I$3:I$98)&gt;10,IF(AND(ISNUMBER('Raw Data'!I14),'Raw Data'!I14&lt;40,'Raw Data'!I14&gt;0),'Raw Data'!I14,40),"")</f>
        <v/>
      </c>
      <c r="J15" s="2" t="str">
        <f>IF(SUM('Raw Data'!J$3:J$98)&gt;10,IF(AND(ISNUMBER('Raw Data'!J14),'Raw Data'!J14&lt;40,'Raw Data'!J14&gt;0),'Raw Data'!J14,40),"")</f>
        <v/>
      </c>
      <c r="K15" s="2" t="str">
        <f>IF(SUM('Raw Data'!K$3:K$98)&gt;10,IF(AND(ISNUMBER('Raw Data'!K14),'Raw Data'!K14&lt;40,'Raw Data'!K14&gt;0),'Raw Data'!K14,40),"")</f>
        <v/>
      </c>
      <c r="L15" s="2" t="str">
        <f>IF(SUM('Raw Data'!L$3:L$98)&gt;10,IF(AND(ISNUMBER('Raw Data'!L14),'Raw Data'!L14&lt;40,'Raw Data'!L14&gt;0),'Raw Data'!L14,40),"")</f>
        <v/>
      </c>
      <c r="M15" s="2" t="str">
        <f>IF(SUM('Raw Data'!M$3:M$98)&gt;10,IF(AND(ISNUMBER('Raw Data'!M14),'Raw Data'!M14&lt;40,'Raw Data'!M14&gt;0),'Raw Data'!M14,40),"")</f>
        <v/>
      </c>
      <c r="N15" s="2" t="str">
        <f>IF(SUM('Raw Data'!N$3:N$98)&gt;10,IF(AND(ISNUMBER('Raw Data'!N14),'Raw Data'!N14&lt;40,'Raw Data'!N14&gt;0),'Raw Data'!N14,40),"")</f>
        <v/>
      </c>
      <c r="O15" s="2" t="str">
        <f>IF(SUM('Raw Data'!O$3:O$98)&gt;10,IF(AND(ISNUMBER('Raw Data'!O14),'Raw Data'!O14&lt;40,'Raw Data'!O14&gt;0),'Raw Data'!O14,40),"")</f>
        <v/>
      </c>
      <c r="P15" s="3" t="s">
        <v>16</v>
      </c>
      <c r="Q15" s="2">
        <f t="shared" si="30"/>
        <v>13.036355999999998</v>
      </c>
      <c r="R15" s="2">
        <f t="shared" si="31"/>
        <v>7.1047999999999973</v>
      </c>
      <c r="S15" s="2">
        <f t="shared" si="32"/>
        <v>6.1334819999999972</v>
      </c>
      <c r="T15" s="2">
        <f t="shared" si="33"/>
        <v>6.4448129999999999</v>
      </c>
      <c r="U15" s="2" t="str">
        <f t="shared" si="34"/>
        <v/>
      </c>
      <c r="V15" s="2" t="str">
        <f t="shared" si="35"/>
        <v/>
      </c>
      <c r="W15" s="2" t="str">
        <f t="shared" si="36"/>
        <v/>
      </c>
      <c r="X15" s="2" t="str">
        <f t="shared" si="37"/>
        <v/>
      </c>
      <c r="Y15" s="2" t="str">
        <f t="shared" si="38"/>
        <v/>
      </c>
      <c r="Z15" s="2" t="str">
        <f t="shared" si="39"/>
        <v/>
      </c>
      <c r="AA15" s="2" t="str">
        <f t="shared" si="40"/>
        <v/>
      </c>
      <c r="AB15" s="2" t="str">
        <f t="shared" si="41"/>
        <v/>
      </c>
      <c r="AC15" s="3" t="s">
        <v>16</v>
      </c>
      <c r="AD15" s="2">
        <f t="shared" si="42"/>
        <v>11.310445999999999</v>
      </c>
      <c r="AE15" s="2">
        <f t="shared" si="43"/>
        <v>2.784124000000002</v>
      </c>
      <c r="AF15" s="2">
        <f t="shared" si="44"/>
        <v>0.59790599999999827</v>
      </c>
      <c r="AG15" s="2">
        <f t="shared" si="45"/>
        <v>0.19465199999999783</v>
      </c>
      <c r="AH15" s="2" t="str">
        <f t="shared" si="46"/>
        <v/>
      </c>
      <c r="AI15" s="2" t="str">
        <f t="shared" si="47"/>
        <v/>
      </c>
      <c r="AJ15" s="2" t="str">
        <f t="shared" si="48"/>
        <v/>
      </c>
      <c r="AK15" s="2" t="str">
        <f t="shared" si="49"/>
        <v/>
      </c>
      <c r="AL15" s="2" t="str">
        <f t="shared" si="50"/>
        <v/>
      </c>
      <c r="AM15" s="2" t="str">
        <f t="shared" si="51"/>
        <v/>
      </c>
      <c r="AN15" s="2" t="str">
        <f t="shared" si="52"/>
        <v/>
      </c>
      <c r="AO15" s="2" t="str">
        <f t="shared" si="53"/>
        <v/>
      </c>
      <c r="AP15" s="3" t="s">
        <v>16</v>
      </c>
      <c r="AQ15" s="2">
        <f t="shared" si="54"/>
        <v>-2.7248000000000161E-2</v>
      </c>
      <c r="AR15" s="2">
        <f t="shared" si="55"/>
        <v>0.57816100000000148</v>
      </c>
      <c r="AS15" s="2">
        <f t="shared" si="56"/>
        <v>1.8683049999999994</v>
      </c>
      <c r="AT15" s="2">
        <f t="shared" si="57"/>
        <v>5.3814809999999973</v>
      </c>
      <c r="AU15" s="2" t="str">
        <f t="shared" si="58"/>
        <v/>
      </c>
      <c r="AV15" s="2" t="str">
        <f t="shared" si="59"/>
        <v/>
      </c>
      <c r="AW15" s="2" t="str">
        <f t="shared" si="60"/>
        <v/>
      </c>
      <c r="AX15" s="2" t="str">
        <f t="shared" si="61"/>
        <v/>
      </c>
      <c r="AY15" s="2" t="str">
        <f t="shared" si="62"/>
        <v/>
      </c>
      <c r="AZ15" s="2" t="str">
        <f t="shared" si="63"/>
        <v/>
      </c>
      <c r="BA15" s="2" t="str">
        <f t="shared" si="64"/>
        <v/>
      </c>
      <c r="BB15" s="2" t="str">
        <f t="shared" si="65"/>
        <v/>
      </c>
      <c r="BC15" s="3" t="s">
        <v>16</v>
      </c>
      <c r="BD15" s="2">
        <f t="shared" si="66"/>
        <v>1.1903256983887165E-4</v>
      </c>
      <c r="BE15" s="2">
        <f t="shared" si="67"/>
        <v>7.265108202211071E-3</v>
      </c>
      <c r="BF15" s="2">
        <f t="shared" si="68"/>
        <v>1.4244195973881544E-2</v>
      </c>
      <c r="BG15" s="2">
        <f t="shared" si="69"/>
        <v>1.1479367789753935E-2</v>
      </c>
      <c r="BH15" s="2" t="str">
        <f t="shared" si="70"/>
        <v/>
      </c>
      <c r="BI15" s="2" t="str">
        <f t="shared" si="71"/>
        <v/>
      </c>
      <c r="BJ15" s="2" t="str">
        <f t="shared" si="72"/>
        <v/>
      </c>
      <c r="BK15" s="2" t="str">
        <f t="shared" si="73"/>
        <v/>
      </c>
      <c r="BL15" s="2" t="str">
        <f t="shared" si="74"/>
        <v/>
      </c>
      <c r="BM15" s="2" t="str">
        <f t="shared" si="75"/>
        <v/>
      </c>
      <c r="BN15" s="2" t="str">
        <f t="shared" si="76"/>
        <v/>
      </c>
      <c r="BO15" s="2" t="str">
        <f t="shared" si="77"/>
        <v/>
      </c>
      <c r="BP15" s="3" t="s">
        <v>16</v>
      </c>
      <c r="BQ15" s="11">
        <f t="shared" si="4"/>
        <v>3.9379317772554389E-4</v>
      </c>
      <c r="BR15" s="11">
        <f t="shared" si="5"/>
        <v>0.14623855193433097</v>
      </c>
      <c r="BS15" s="11">
        <f t="shared" si="6"/>
        <v>0.72214717858764021</v>
      </c>
      <c r="BT15" s="11">
        <f t="shared" si="7"/>
        <v>0.97573238705055942</v>
      </c>
      <c r="BU15" s="11" t="str">
        <f t="shared" si="8"/>
        <v/>
      </c>
      <c r="BV15" s="11" t="str">
        <f t="shared" si="9"/>
        <v/>
      </c>
      <c r="BW15" s="11" t="str">
        <f t="shared" si="10"/>
        <v/>
      </c>
      <c r="BX15" s="11" t="str">
        <f t="shared" si="11"/>
        <v/>
      </c>
      <c r="BY15" s="11" t="str">
        <f t="shared" si="12"/>
        <v/>
      </c>
      <c r="BZ15" s="11" t="str">
        <f t="shared" si="13"/>
        <v/>
      </c>
      <c r="CA15" s="11" t="str">
        <f t="shared" si="14"/>
        <v/>
      </c>
      <c r="CB15" s="11" t="str">
        <f t="shared" si="15"/>
        <v/>
      </c>
      <c r="CC15" s="3" t="s">
        <v>16</v>
      </c>
      <c r="CD15" s="11">
        <f t="shared" si="16"/>
        <v>0.99960620682227441</v>
      </c>
      <c r="CE15" s="11">
        <f t="shared" si="17"/>
        <v>0.853761448065669</v>
      </c>
      <c r="CF15" s="11">
        <f t="shared" si="18"/>
        <v>0.27785282141235979</v>
      </c>
      <c r="CG15" s="11">
        <f t="shared" si="19"/>
        <v>2.4267612949440555E-2</v>
      </c>
      <c r="CH15" s="11" t="str">
        <f t="shared" si="20"/>
        <v/>
      </c>
      <c r="CI15" s="11" t="str">
        <f t="shared" si="21"/>
        <v/>
      </c>
      <c r="CJ15" s="11" t="str">
        <f t="shared" si="22"/>
        <v/>
      </c>
      <c r="CK15" s="11" t="str">
        <f t="shared" si="23"/>
        <v/>
      </c>
      <c r="CL15" s="11" t="str">
        <f t="shared" si="24"/>
        <v/>
      </c>
      <c r="CM15" s="11" t="str">
        <f t="shared" si="25"/>
        <v/>
      </c>
      <c r="CN15" s="11" t="str">
        <f t="shared" si="26"/>
        <v/>
      </c>
      <c r="CO15" s="11" t="str">
        <f t="shared" si="27"/>
        <v/>
      </c>
      <c r="CP15" s="3" t="s">
        <v>16</v>
      </c>
      <c r="CQ15" s="11">
        <f t="shared" si="78"/>
        <v>4.3747557659790104E-17</v>
      </c>
      <c r="CR15" s="11">
        <f t="shared" si="28"/>
        <v>2.7755575615628914E-17</v>
      </c>
      <c r="CS15" s="11">
        <f t="shared" si="28"/>
        <v>0</v>
      </c>
      <c r="CT15" s="11">
        <f t="shared" si="28"/>
        <v>0</v>
      </c>
      <c r="CU15" s="11" t="str">
        <f t="shared" si="28"/>
        <v/>
      </c>
      <c r="CV15" s="11" t="str">
        <f t="shared" si="28"/>
        <v/>
      </c>
      <c r="CW15" s="11" t="str">
        <f t="shared" si="28"/>
        <v/>
      </c>
      <c r="CX15" s="11" t="str">
        <f t="shared" si="28"/>
        <v/>
      </c>
      <c r="CY15" s="11" t="str">
        <f t="shared" si="28"/>
        <v/>
      </c>
      <c r="CZ15" s="11" t="str">
        <f t="shared" si="28"/>
        <v/>
      </c>
      <c r="DA15" s="11" t="str">
        <f t="shared" si="28"/>
        <v/>
      </c>
      <c r="DB15" s="11" t="str">
        <f t="shared" si="28"/>
        <v/>
      </c>
      <c r="DC15" s="3" t="s">
        <v>16</v>
      </c>
      <c r="DD15" s="11">
        <f t="shared" si="79"/>
        <v>3.9379317772558764E-4</v>
      </c>
      <c r="DE15" s="11">
        <f t="shared" si="80"/>
        <v>0.146238551934331</v>
      </c>
      <c r="DF15" s="11">
        <f t="shared" si="81"/>
        <v>0.72214717858764021</v>
      </c>
      <c r="DG15" s="11">
        <f t="shared" si="82"/>
        <v>0.97573238705055942</v>
      </c>
      <c r="DH15" s="11" t="str">
        <f t="shared" si="83"/>
        <v/>
      </c>
      <c r="DI15" s="11" t="str">
        <f t="shared" si="84"/>
        <v/>
      </c>
      <c r="DJ15" s="11" t="str">
        <f t="shared" si="85"/>
        <v/>
      </c>
      <c r="DK15" s="11" t="str">
        <f t="shared" si="86"/>
        <v/>
      </c>
      <c r="DL15" s="11" t="str">
        <f t="shared" si="87"/>
        <v/>
      </c>
      <c r="DM15" s="11" t="str">
        <f t="shared" si="88"/>
        <v/>
      </c>
      <c r="DN15" s="11" t="str">
        <f t="shared" si="89"/>
        <v/>
      </c>
      <c r="DO15" s="11" t="str">
        <f t="shared" si="90"/>
        <v/>
      </c>
    </row>
    <row r="16" spans="1:119" x14ac:dyDescent="0.25">
      <c r="A16" s="2" t="str">
        <f>'Gene Table'!B15</f>
        <v>PRDM2</v>
      </c>
      <c r="B16" s="78"/>
      <c r="C16" s="3" t="s">
        <v>17</v>
      </c>
      <c r="D16" s="2">
        <f>IF(SUM('Raw Data'!D$3:D$98)&gt;10,IF(AND(ISNUMBER('Raw Data'!D15),'Raw Data'!D15&lt;40,'Raw Data'!D15&gt;0),'Raw Data'!D15,40),"")</f>
        <v>21.645319000000001</v>
      </c>
      <c r="E16" s="2">
        <f>IF(SUM('Raw Data'!E$3:E$98)&gt;10,IF(AND(ISNUMBER('Raw Data'!E15),'Raw Data'!E15&lt;40,'Raw Data'!E15&gt;0),'Raw Data'!E15,40),"")</f>
        <v>21.573124</v>
      </c>
      <c r="F16" s="2">
        <f>IF(SUM('Raw Data'!F$3:F$98)&gt;10,IF(AND(ISNUMBER('Raw Data'!F15),'Raw Data'!F15&lt;40,'Raw Data'!F15&gt;0),'Raw Data'!F15,40),"")</f>
        <v>21.511555000000001</v>
      </c>
      <c r="G16" s="2">
        <f>IF(SUM('Raw Data'!G$3:G$98)&gt;10,IF(AND(ISNUMBER('Raw Data'!G15),'Raw Data'!G15&lt;40,'Raw Data'!G15&gt;0),'Raw Data'!G15,40),"")</f>
        <v>21.512636000000001</v>
      </c>
      <c r="H16" s="2" t="str">
        <f>IF(SUM('Raw Data'!H$3:H$98)&gt;10,IF(AND(ISNUMBER('Raw Data'!H15),'Raw Data'!H15&lt;40,'Raw Data'!H15&gt;0),'Raw Data'!H15,40),"")</f>
        <v/>
      </c>
      <c r="I16" s="2" t="str">
        <f>IF(SUM('Raw Data'!I$3:I$98)&gt;10,IF(AND(ISNUMBER('Raw Data'!I15),'Raw Data'!I15&lt;40,'Raw Data'!I15&gt;0),'Raw Data'!I15,40),"")</f>
        <v/>
      </c>
      <c r="J16" s="2" t="str">
        <f>IF(SUM('Raw Data'!J$3:J$98)&gt;10,IF(AND(ISNUMBER('Raw Data'!J15),'Raw Data'!J15&lt;40,'Raw Data'!J15&gt;0),'Raw Data'!J15,40),"")</f>
        <v/>
      </c>
      <c r="K16" s="2" t="str">
        <f>IF(SUM('Raw Data'!K$3:K$98)&gt;10,IF(AND(ISNUMBER('Raw Data'!K15),'Raw Data'!K15&lt;40,'Raw Data'!K15&gt;0),'Raw Data'!K15,40),"")</f>
        <v/>
      </c>
      <c r="L16" s="2" t="str">
        <f>IF(SUM('Raw Data'!L$3:L$98)&gt;10,IF(AND(ISNUMBER('Raw Data'!L15),'Raw Data'!L15&lt;40,'Raw Data'!L15&gt;0),'Raw Data'!L15,40),"")</f>
        <v/>
      </c>
      <c r="M16" s="2" t="str">
        <f>IF(SUM('Raw Data'!M$3:M$98)&gt;10,IF(AND(ISNUMBER('Raw Data'!M15),'Raw Data'!M15&lt;40,'Raw Data'!M15&gt;0),'Raw Data'!M15,40),"")</f>
        <v/>
      </c>
      <c r="N16" s="2" t="str">
        <f>IF(SUM('Raw Data'!N$3:N$98)&gt;10,IF(AND(ISNUMBER('Raw Data'!N15),'Raw Data'!N15&lt;40,'Raw Data'!N15&gt;0),'Raw Data'!N15,40),"")</f>
        <v/>
      </c>
      <c r="O16" s="2" t="str">
        <f>IF(SUM('Raw Data'!O$3:O$98)&gt;10,IF(AND(ISNUMBER('Raw Data'!O15),'Raw Data'!O15&lt;40,'Raw Data'!O15&gt;0),'Raw Data'!O15,40),"")</f>
        <v/>
      </c>
      <c r="P16" s="3" t="s">
        <v>17</v>
      </c>
      <c r="Q16" s="2">
        <f t="shared" si="30"/>
        <v>12.110376000000002</v>
      </c>
      <c r="R16" s="2">
        <f t="shared" si="31"/>
        <v>18.426876</v>
      </c>
      <c r="S16" s="2">
        <f t="shared" si="32"/>
        <v>7.3695179999999993</v>
      </c>
      <c r="T16" s="2">
        <f t="shared" si="33"/>
        <v>8.1231839999999984</v>
      </c>
      <c r="U16" s="2" t="str">
        <f t="shared" si="34"/>
        <v/>
      </c>
      <c r="V16" s="2" t="str">
        <f t="shared" si="35"/>
        <v/>
      </c>
      <c r="W16" s="2" t="str">
        <f t="shared" si="36"/>
        <v/>
      </c>
      <c r="X16" s="2" t="str">
        <f t="shared" si="37"/>
        <v/>
      </c>
      <c r="Y16" s="2" t="str">
        <f t="shared" si="38"/>
        <v/>
      </c>
      <c r="Z16" s="2" t="str">
        <f t="shared" si="39"/>
        <v/>
      </c>
      <c r="AA16" s="2" t="str">
        <f t="shared" si="40"/>
        <v/>
      </c>
      <c r="AB16" s="2" t="str">
        <f t="shared" si="41"/>
        <v/>
      </c>
      <c r="AC16" s="3" t="s">
        <v>17</v>
      </c>
      <c r="AD16" s="2">
        <f t="shared" si="42"/>
        <v>18.354680999999999</v>
      </c>
      <c r="AE16" s="2">
        <f t="shared" si="43"/>
        <v>2.6796909999999983</v>
      </c>
      <c r="AF16" s="2">
        <f t="shared" si="44"/>
        <v>0.73897699999999844</v>
      </c>
      <c r="AG16" s="2">
        <f t="shared" si="45"/>
        <v>0.27538699999999849</v>
      </c>
      <c r="AH16" s="2" t="str">
        <f t="shared" si="46"/>
        <v/>
      </c>
      <c r="AI16" s="2" t="str">
        <f t="shared" si="47"/>
        <v/>
      </c>
      <c r="AJ16" s="2" t="str">
        <f t="shared" si="48"/>
        <v/>
      </c>
      <c r="AK16" s="2" t="str">
        <f t="shared" si="49"/>
        <v/>
      </c>
      <c r="AL16" s="2" t="str">
        <f t="shared" si="50"/>
        <v/>
      </c>
      <c r="AM16" s="2" t="str">
        <f t="shared" si="51"/>
        <v/>
      </c>
      <c r="AN16" s="2" t="str">
        <f t="shared" si="52"/>
        <v/>
      </c>
      <c r="AO16" s="2" t="str">
        <f t="shared" si="53"/>
        <v/>
      </c>
      <c r="AP16" s="3" t="s">
        <v>17</v>
      </c>
      <c r="AQ16" s="2">
        <f t="shared" si="54"/>
        <v>4.1982999999998327E-2</v>
      </c>
      <c r="AR16" s="2">
        <f t="shared" si="55"/>
        <v>0.51178700000000177</v>
      </c>
      <c r="AS16" s="2">
        <f t="shared" si="56"/>
        <v>2.3078249999999976</v>
      </c>
      <c r="AT16" s="2">
        <f t="shared" si="57"/>
        <v>8.2695979999999984</v>
      </c>
      <c r="AU16" s="2" t="str">
        <f t="shared" si="58"/>
        <v/>
      </c>
      <c r="AV16" s="2" t="str">
        <f t="shared" si="59"/>
        <v/>
      </c>
      <c r="AW16" s="2" t="str">
        <f t="shared" si="60"/>
        <v/>
      </c>
      <c r="AX16" s="2" t="str">
        <f t="shared" si="61"/>
        <v/>
      </c>
      <c r="AY16" s="2" t="str">
        <f t="shared" si="62"/>
        <v/>
      </c>
      <c r="AZ16" s="2" t="str">
        <f t="shared" si="63"/>
        <v/>
      </c>
      <c r="BA16" s="2" t="str">
        <f t="shared" si="64"/>
        <v/>
      </c>
      <c r="BB16" s="2" t="str">
        <f t="shared" si="65"/>
        <v/>
      </c>
      <c r="BC16" s="3" t="s">
        <v>17</v>
      </c>
      <c r="BD16" s="2">
        <f t="shared" si="66"/>
        <v>2.2615883859406014E-4</v>
      </c>
      <c r="BE16" s="2">
        <f t="shared" si="67"/>
        <v>2.8376419614884549E-6</v>
      </c>
      <c r="BF16" s="2">
        <f t="shared" si="68"/>
        <v>6.0471957681741883E-3</v>
      </c>
      <c r="BG16" s="2">
        <f t="shared" si="69"/>
        <v>3.586558803402337E-3</v>
      </c>
      <c r="BH16" s="2" t="str">
        <f t="shared" si="70"/>
        <v/>
      </c>
      <c r="BI16" s="2" t="str">
        <f t="shared" si="71"/>
        <v/>
      </c>
      <c r="BJ16" s="2" t="str">
        <f t="shared" si="72"/>
        <v/>
      </c>
      <c r="BK16" s="2" t="str">
        <f t="shared" si="73"/>
        <v/>
      </c>
      <c r="BL16" s="2" t="str">
        <f t="shared" si="74"/>
        <v/>
      </c>
      <c r="BM16" s="2" t="str">
        <f t="shared" si="75"/>
        <v/>
      </c>
      <c r="BN16" s="2" t="str">
        <f t="shared" si="76"/>
        <v/>
      </c>
      <c r="BO16" s="2" t="str">
        <f t="shared" si="77"/>
        <v/>
      </c>
      <c r="BP16" s="3" t="s">
        <v>17</v>
      </c>
      <c r="BQ16" s="11">
        <f t="shared" si="4"/>
        <v>2.9839303984505138E-6</v>
      </c>
      <c r="BR16" s="11">
        <f t="shared" si="5"/>
        <v>0.15607518639400003</v>
      </c>
      <c r="BS16" s="11">
        <f t="shared" si="6"/>
        <v>0.79680655809147805</v>
      </c>
      <c r="BT16" s="11">
        <f t="shared" si="7"/>
        <v>0.99674790388520662</v>
      </c>
      <c r="BU16" s="11" t="str">
        <f t="shared" si="8"/>
        <v/>
      </c>
      <c r="BV16" s="11" t="str">
        <f t="shared" si="9"/>
        <v/>
      </c>
      <c r="BW16" s="11" t="str">
        <f t="shared" si="10"/>
        <v/>
      </c>
      <c r="BX16" s="11" t="str">
        <f t="shared" si="11"/>
        <v/>
      </c>
      <c r="BY16" s="11" t="str">
        <f t="shared" si="12"/>
        <v/>
      </c>
      <c r="BZ16" s="11" t="str">
        <f t="shared" si="13"/>
        <v/>
      </c>
      <c r="CA16" s="11" t="str">
        <f t="shared" si="14"/>
        <v/>
      </c>
      <c r="CB16" s="11" t="str">
        <f t="shared" si="15"/>
        <v/>
      </c>
      <c r="CC16" s="3" t="s">
        <v>17</v>
      </c>
      <c r="CD16" s="11">
        <f t="shared" si="16"/>
        <v>0.99999701606960156</v>
      </c>
      <c r="CE16" s="11">
        <f t="shared" si="17"/>
        <v>0.84392481360600002</v>
      </c>
      <c r="CF16" s="11">
        <f t="shared" si="18"/>
        <v>0.20319344190852198</v>
      </c>
      <c r="CG16" s="11">
        <f t="shared" si="19"/>
        <v>3.2520961147934208E-3</v>
      </c>
      <c r="CH16" s="11" t="str">
        <f t="shared" si="20"/>
        <v/>
      </c>
      <c r="CI16" s="11" t="str">
        <f t="shared" si="21"/>
        <v/>
      </c>
      <c r="CJ16" s="11" t="str">
        <f t="shared" si="22"/>
        <v/>
      </c>
      <c r="CK16" s="11" t="str">
        <f t="shared" si="23"/>
        <v/>
      </c>
      <c r="CL16" s="11" t="str">
        <f t="shared" si="24"/>
        <v/>
      </c>
      <c r="CM16" s="11" t="str">
        <f t="shared" si="25"/>
        <v/>
      </c>
      <c r="CN16" s="11" t="str">
        <f t="shared" si="26"/>
        <v/>
      </c>
      <c r="CO16" s="11" t="str">
        <f t="shared" si="27"/>
        <v/>
      </c>
      <c r="CP16" s="3" t="s">
        <v>17</v>
      </c>
      <c r="CQ16" s="11">
        <f t="shared" si="78"/>
        <v>-1.3595725836378775E-17</v>
      </c>
      <c r="CR16" s="11">
        <f t="shared" si="28"/>
        <v>-5.5511151231257827E-17</v>
      </c>
      <c r="CS16" s="11">
        <f t="shared" si="28"/>
        <v>0</v>
      </c>
      <c r="CT16" s="11">
        <f t="shared" si="28"/>
        <v>0</v>
      </c>
      <c r="CU16" s="11" t="str">
        <f t="shared" si="28"/>
        <v/>
      </c>
      <c r="CV16" s="11" t="str">
        <f t="shared" si="28"/>
        <v/>
      </c>
      <c r="CW16" s="11" t="str">
        <f t="shared" si="28"/>
        <v/>
      </c>
      <c r="CX16" s="11" t="str">
        <f t="shared" si="28"/>
        <v/>
      </c>
      <c r="CY16" s="11" t="str">
        <f t="shared" si="28"/>
        <v/>
      </c>
      <c r="CZ16" s="11" t="str">
        <f t="shared" si="28"/>
        <v/>
      </c>
      <c r="DA16" s="11" t="str">
        <f t="shared" si="28"/>
        <v/>
      </c>
      <c r="DB16" s="11" t="str">
        <f t="shared" si="28"/>
        <v/>
      </c>
      <c r="DC16" s="3" t="s">
        <v>17</v>
      </c>
      <c r="DD16" s="11">
        <f t="shared" si="79"/>
        <v>2.9839303984369181E-6</v>
      </c>
      <c r="DE16" s="11">
        <f t="shared" si="80"/>
        <v>0.15607518639399998</v>
      </c>
      <c r="DF16" s="11">
        <f t="shared" si="81"/>
        <v>0.79680655809147805</v>
      </c>
      <c r="DG16" s="11">
        <f t="shared" si="82"/>
        <v>0.99674790388520662</v>
      </c>
      <c r="DH16" s="11" t="str">
        <f t="shared" si="83"/>
        <v/>
      </c>
      <c r="DI16" s="11" t="str">
        <f t="shared" si="84"/>
        <v/>
      </c>
      <c r="DJ16" s="11" t="str">
        <f t="shared" si="85"/>
        <v/>
      </c>
      <c r="DK16" s="11" t="str">
        <f t="shared" si="86"/>
        <v/>
      </c>
      <c r="DL16" s="11" t="str">
        <f t="shared" si="87"/>
        <v/>
      </c>
      <c r="DM16" s="11" t="str">
        <f t="shared" si="88"/>
        <v/>
      </c>
      <c r="DN16" s="11" t="str">
        <f t="shared" si="89"/>
        <v/>
      </c>
      <c r="DO16" s="11" t="str">
        <f t="shared" si="90"/>
        <v/>
      </c>
    </row>
    <row r="17" spans="1:119" x14ac:dyDescent="0.25">
      <c r="A17" s="2" t="str">
        <f>'Gene Table'!B16</f>
        <v>PTEN</v>
      </c>
      <c r="B17" s="78"/>
      <c r="C17" s="3" t="s">
        <v>18</v>
      </c>
      <c r="D17" s="2">
        <f>IF(SUM('Raw Data'!D$3:D$98)&gt;10,IF(AND(ISNUMBER('Raw Data'!D16),'Raw Data'!D16&lt;40,'Raw Data'!D16&gt;0),'Raw Data'!D16,40),"")</f>
        <v>22.765802000000001</v>
      </c>
      <c r="E17" s="2">
        <f>IF(SUM('Raw Data'!E$3:E$98)&gt;10,IF(AND(ISNUMBER('Raw Data'!E16),'Raw Data'!E16&lt;40,'Raw Data'!E16&gt;0),'Raw Data'!E16,40),"")</f>
        <v>22.712845000000002</v>
      </c>
      <c r="F17" s="2">
        <f>IF(SUM('Raw Data'!F$3:F$98)&gt;10,IF(AND(ISNUMBER('Raw Data'!F16),'Raw Data'!F16&lt;40,'Raw Data'!F16&gt;0),'Raw Data'!F16,40),"")</f>
        <v>22.663143000000002</v>
      </c>
      <c r="G17" s="2">
        <f>IF(SUM('Raw Data'!G$3:G$98)&gt;10,IF(AND(ISNUMBER('Raw Data'!G16),'Raw Data'!G16&lt;40,'Raw Data'!G16&gt;0),'Raw Data'!G16,40),"")</f>
        <v>22.730642</v>
      </c>
      <c r="H17" s="2" t="str">
        <f>IF(SUM('Raw Data'!H$3:H$98)&gt;10,IF(AND(ISNUMBER('Raw Data'!H16),'Raw Data'!H16&lt;40,'Raw Data'!H16&gt;0),'Raw Data'!H16,40),"")</f>
        <v/>
      </c>
      <c r="I17" s="2" t="str">
        <f>IF(SUM('Raw Data'!I$3:I$98)&gt;10,IF(AND(ISNUMBER('Raw Data'!I16),'Raw Data'!I16&lt;40,'Raw Data'!I16&gt;0),'Raw Data'!I16,40),"")</f>
        <v/>
      </c>
      <c r="J17" s="2" t="str">
        <f>IF(SUM('Raw Data'!J$3:J$98)&gt;10,IF(AND(ISNUMBER('Raw Data'!J16),'Raw Data'!J16&lt;40,'Raw Data'!J16&gt;0),'Raw Data'!J16,40),"")</f>
        <v/>
      </c>
      <c r="K17" s="2" t="str">
        <f>IF(SUM('Raw Data'!K$3:K$98)&gt;10,IF(AND(ISNUMBER('Raw Data'!K16),'Raw Data'!K16&lt;40,'Raw Data'!K16&gt;0),'Raw Data'!K16,40),"")</f>
        <v/>
      </c>
      <c r="L17" s="2" t="str">
        <f>IF(SUM('Raw Data'!L$3:L$98)&gt;10,IF(AND(ISNUMBER('Raw Data'!L16),'Raw Data'!L16&lt;40,'Raw Data'!L16&gt;0),'Raw Data'!L16,40),"")</f>
        <v/>
      </c>
      <c r="M17" s="2" t="str">
        <f>IF(SUM('Raw Data'!M$3:M$98)&gt;10,IF(AND(ISNUMBER('Raw Data'!M16),'Raw Data'!M16&lt;40,'Raw Data'!M16&gt;0),'Raw Data'!M16,40),"")</f>
        <v/>
      </c>
      <c r="N17" s="2" t="str">
        <f>IF(SUM('Raw Data'!N$3:N$98)&gt;10,IF(AND(ISNUMBER('Raw Data'!N16),'Raw Data'!N16&lt;40,'Raw Data'!N16&gt;0),'Raw Data'!N16,40),"")</f>
        <v/>
      </c>
      <c r="O17" s="2" t="str">
        <f>IF(SUM('Raw Data'!O$3:O$98)&gt;10,IF(AND(ISNUMBER('Raw Data'!O16),'Raw Data'!O16&lt;40,'Raw Data'!O16&gt;0),'Raw Data'!O16,40),"")</f>
        <v/>
      </c>
      <c r="P17" s="3" t="s">
        <v>18</v>
      </c>
      <c r="Q17" s="2">
        <f t="shared" si="30"/>
        <v>17.234197999999999</v>
      </c>
      <c r="R17" s="2">
        <f t="shared" si="31"/>
        <v>7.9292680000000004</v>
      </c>
      <c r="S17" s="2">
        <f t="shared" si="32"/>
        <v>8.7898449999999961</v>
      </c>
      <c r="T17" s="2">
        <f t="shared" si="33"/>
        <v>7.1154329999999995</v>
      </c>
      <c r="U17" s="2" t="str">
        <f t="shared" si="34"/>
        <v/>
      </c>
      <c r="V17" s="2" t="str">
        <f t="shared" si="35"/>
        <v/>
      </c>
      <c r="W17" s="2" t="str">
        <f t="shared" si="36"/>
        <v/>
      </c>
      <c r="X17" s="2" t="str">
        <f t="shared" si="37"/>
        <v/>
      </c>
      <c r="Y17" s="2" t="str">
        <f t="shared" si="38"/>
        <v/>
      </c>
      <c r="Z17" s="2" t="str">
        <f t="shared" si="39"/>
        <v/>
      </c>
      <c r="AA17" s="2" t="str">
        <f t="shared" si="40"/>
        <v/>
      </c>
      <c r="AB17" s="2" t="str">
        <f t="shared" si="41"/>
        <v/>
      </c>
      <c r="AC17" s="3" t="s">
        <v>18</v>
      </c>
      <c r="AD17" s="2">
        <f t="shared" si="42"/>
        <v>6.4950639999999993</v>
      </c>
      <c r="AE17" s="2">
        <f t="shared" si="43"/>
        <v>2.3980229999999985</v>
      </c>
      <c r="AF17" s="2">
        <f t="shared" si="44"/>
        <v>0.58285499999999857</v>
      </c>
      <c r="AG17" s="2">
        <f t="shared" si="45"/>
        <v>1.1662000000001171E-2</v>
      </c>
      <c r="AH17" s="2" t="str">
        <f t="shared" si="46"/>
        <v/>
      </c>
      <c r="AI17" s="2" t="str">
        <f t="shared" si="47"/>
        <v/>
      </c>
      <c r="AJ17" s="2" t="str">
        <f t="shared" si="48"/>
        <v/>
      </c>
      <c r="AK17" s="2" t="str">
        <f t="shared" si="49"/>
        <v/>
      </c>
      <c r="AL17" s="2" t="str">
        <f t="shared" si="50"/>
        <v/>
      </c>
      <c r="AM17" s="2" t="str">
        <f t="shared" si="51"/>
        <v/>
      </c>
      <c r="AN17" s="2" t="str">
        <f t="shared" si="52"/>
        <v/>
      </c>
      <c r="AO17" s="2" t="str">
        <f t="shared" si="53"/>
        <v/>
      </c>
      <c r="AP17" s="3" t="s">
        <v>18</v>
      </c>
      <c r="AQ17" s="2">
        <f t="shared" si="54"/>
        <v>4.6047370000000001</v>
      </c>
      <c r="AR17" s="2">
        <f t="shared" si="55"/>
        <v>3.4063529999999993</v>
      </c>
      <c r="AS17" s="2">
        <f t="shared" si="56"/>
        <v>4.5911069999999974</v>
      </c>
      <c r="AT17" s="2">
        <f t="shared" si="57"/>
        <v>6.0081880000000005</v>
      </c>
      <c r="AU17" s="2" t="str">
        <f t="shared" si="58"/>
        <v/>
      </c>
      <c r="AV17" s="2" t="str">
        <f t="shared" si="59"/>
        <v/>
      </c>
      <c r="AW17" s="2" t="str">
        <f t="shared" si="60"/>
        <v/>
      </c>
      <c r="AX17" s="2" t="str">
        <f t="shared" si="61"/>
        <v/>
      </c>
      <c r="AY17" s="2" t="str">
        <f t="shared" si="62"/>
        <v/>
      </c>
      <c r="AZ17" s="2" t="str">
        <f t="shared" si="63"/>
        <v/>
      </c>
      <c r="BA17" s="2" t="str">
        <f t="shared" si="64"/>
        <v/>
      </c>
      <c r="BB17" s="2" t="str">
        <f t="shared" si="65"/>
        <v/>
      </c>
      <c r="BC17" s="3" t="s">
        <v>18</v>
      </c>
      <c r="BD17" s="2">
        <f t="shared" si="66"/>
        <v>6.4861867811164815E-6</v>
      </c>
      <c r="BE17" s="2">
        <f t="shared" si="67"/>
        <v>4.1025368278804503E-3</v>
      </c>
      <c r="BF17" s="2">
        <f t="shared" si="68"/>
        <v>2.259399341074365E-3</v>
      </c>
      <c r="BG17" s="2">
        <f t="shared" si="69"/>
        <v>7.2117594926657562E-3</v>
      </c>
      <c r="BH17" s="2" t="str">
        <f t="shared" si="70"/>
        <v/>
      </c>
      <c r="BI17" s="2" t="str">
        <f t="shared" si="71"/>
        <v/>
      </c>
      <c r="BJ17" s="2" t="str">
        <f t="shared" si="72"/>
        <v/>
      </c>
      <c r="BK17" s="2" t="str">
        <f t="shared" si="73"/>
        <v/>
      </c>
      <c r="BL17" s="2" t="str">
        <f t="shared" si="74"/>
        <v/>
      </c>
      <c r="BM17" s="2" t="str">
        <f t="shared" si="75"/>
        <v/>
      </c>
      <c r="BN17" s="2" t="str">
        <f t="shared" si="76"/>
        <v/>
      </c>
      <c r="BO17" s="2" t="str">
        <f t="shared" si="77"/>
        <v/>
      </c>
      <c r="BP17" s="3" t="s">
        <v>18</v>
      </c>
      <c r="BQ17" s="11">
        <f t="shared" si="4"/>
        <v>1.1086481309536374E-2</v>
      </c>
      <c r="BR17" s="11">
        <f t="shared" si="5"/>
        <v>0.19050593957149858</v>
      </c>
      <c r="BS17" s="11">
        <f t="shared" si="6"/>
        <v>0.95841646224438781</v>
      </c>
      <c r="BT17" s="11">
        <f t="shared" si="7"/>
        <v>0.9843505684061471</v>
      </c>
      <c r="BU17" s="11" t="str">
        <f t="shared" si="8"/>
        <v/>
      </c>
      <c r="BV17" s="11" t="str">
        <f t="shared" si="9"/>
        <v/>
      </c>
      <c r="BW17" s="11" t="str">
        <f t="shared" si="10"/>
        <v/>
      </c>
      <c r="BX17" s="11" t="str">
        <f t="shared" si="11"/>
        <v/>
      </c>
      <c r="BY17" s="11" t="str">
        <f t="shared" si="12"/>
        <v/>
      </c>
      <c r="BZ17" s="11" t="str">
        <f t="shared" si="13"/>
        <v/>
      </c>
      <c r="CA17" s="11" t="str">
        <f t="shared" si="14"/>
        <v/>
      </c>
      <c r="CB17" s="11" t="str">
        <f t="shared" si="15"/>
        <v/>
      </c>
      <c r="CC17" s="3" t="s">
        <v>18</v>
      </c>
      <c r="CD17" s="11">
        <f t="shared" si="16"/>
        <v>4.1099719490074862E-2</v>
      </c>
      <c r="CE17" s="11">
        <f t="shared" si="17"/>
        <v>9.4704571863434048E-2</v>
      </c>
      <c r="CF17" s="11">
        <f t="shared" si="18"/>
        <v>4.1583537755612243E-2</v>
      </c>
      <c r="CG17" s="11">
        <f t="shared" si="19"/>
        <v>1.5649431593852917E-2</v>
      </c>
      <c r="CH17" s="11" t="str">
        <f t="shared" si="20"/>
        <v/>
      </c>
      <c r="CI17" s="11" t="str">
        <f t="shared" si="21"/>
        <v/>
      </c>
      <c r="CJ17" s="11" t="str">
        <f t="shared" si="22"/>
        <v/>
      </c>
      <c r="CK17" s="11" t="str">
        <f t="shared" si="23"/>
        <v/>
      </c>
      <c r="CL17" s="11" t="str">
        <f t="shared" si="24"/>
        <v/>
      </c>
      <c r="CM17" s="11" t="str">
        <f t="shared" si="25"/>
        <v/>
      </c>
      <c r="CN17" s="11" t="str">
        <f t="shared" si="26"/>
        <v/>
      </c>
      <c r="CO17" s="11" t="str">
        <f t="shared" si="27"/>
        <v/>
      </c>
      <c r="CP17" s="3" t="s">
        <v>18</v>
      </c>
      <c r="CQ17" s="11">
        <f t="shared" si="78"/>
        <v>0.94781379920038877</v>
      </c>
      <c r="CR17" s="11">
        <f t="shared" si="28"/>
        <v>0.71478948856506741</v>
      </c>
      <c r="CS17" s="11">
        <f t="shared" si="28"/>
        <v>0</v>
      </c>
      <c r="CT17" s="11">
        <f t="shared" si="28"/>
        <v>0</v>
      </c>
      <c r="CU17" s="11" t="str">
        <f t="shared" si="28"/>
        <v/>
      </c>
      <c r="CV17" s="11" t="str">
        <f t="shared" si="28"/>
        <v/>
      </c>
      <c r="CW17" s="11" t="str">
        <f t="shared" si="28"/>
        <v/>
      </c>
      <c r="CX17" s="11" t="str">
        <f t="shared" si="28"/>
        <v/>
      </c>
      <c r="CY17" s="11" t="str">
        <f t="shared" si="28"/>
        <v/>
      </c>
      <c r="CZ17" s="11" t="str">
        <f t="shared" si="28"/>
        <v/>
      </c>
      <c r="DA17" s="11" t="str">
        <f t="shared" si="28"/>
        <v/>
      </c>
      <c r="DB17" s="11" t="str">
        <f t="shared" si="28"/>
        <v/>
      </c>
      <c r="DC17" s="3" t="s">
        <v>18</v>
      </c>
      <c r="DD17" s="11">
        <f t="shared" si="79"/>
        <v>0.95890028050992515</v>
      </c>
      <c r="DE17" s="11">
        <f t="shared" si="80"/>
        <v>0.90529542813656594</v>
      </c>
      <c r="DF17" s="11">
        <f t="shared" si="81"/>
        <v>0.95841646224438781</v>
      </c>
      <c r="DG17" s="11">
        <f t="shared" si="82"/>
        <v>0.9843505684061471</v>
      </c>
      <c r="DH17" s="11" t="str">
        <f t="shared" si="83"/>
        <v/>
      </c>
      <c r="DI17" s="11" t="str">
        <f t="shared" si="84"/>
        <v/>
      </c>
      <c r="DJ17" s="11" t="str">
        <f t="shared" si="85"/>
        <v/>
      </c>
      <c r="DK17" s="11" t="str">
        <f t="shared" si="86"/>
        <v/>
      </c>
      <c r="DL17" s="11" t="str">
        <f t="shared" si="87"/>
        <v/>
      </c>
      <c r="DM17" s="11" t="str">
        <f t="shared" si="88"/>
        <v/>
      </c>
      <c r="DN17" s="11" t="str">
        <f t="shared" si="89"/>
        <v/>
      </c>
      <c r="DO17" s="11" t="str">
        <f t="shared" si="90"/>
        <v/>
      </c>
    </row>
    <row r="18" spans="1:119" x14ac:dyDescent="0.25">
      <c r="A18" s="2" t="str">
        <f>'Gene Table'!B17</f>
        <v>PTGS2</v>
      </c>
      <c r="B18" s="78"/>
      <c r="C18" s="3" t="s">
        <v>19</v>
      </c>
      <c r="D18" s="2">
        <f>IF(SUM('Raw Data'!D$3:D$98)&gt;10,IF(AND(ISNUMBER('Raw Data'!D17),'Raw Data'!D17&lt;40,'Raw Data'!D17&gt;0),'Raw Data'!D17,40),"")</f>
        <v>23.080210000000001</v>
      </c>
      <c r="E18" s="2">
        <f>IF(SUM('Raw Data'!E$3:E$98)&gt;10,IF(AND(ISNUMBER('Raw Data'!E17),'Raw Data'!E17&lt;40,'Raw Data'!E17&gt;0),'Raw Data'!E17,40),"")</f>
        <v>22.998204999999999</v>
      </c>
      <c r="F18" s="2">
        <f>IF(SUM('Raw Data'!F$3:F$98)&gt;10,IF(AND(ISNUMBER('Raw Data'!F17),'Raw Data'!F17&lt;40,'Raw Data'!F17&gt;0),'Raw Data'!F17,40),"")</f>
        <v>23.112185</v>
      </c>
      <c r="G18" s="2">
        <f>IF(SUM('Raw Data'!G$3:G$98)&gt;10,IF(AND(ISNUMBER('Raw Data'!G17),'Raw Data'!G17&lt;40,'Raw Data'!G17&gt;0),'Raw Data'!G17,40),"")</f>
        <v>23.271235999999998</v>
      </c>
      <c r="H18" s="2" t="str">
        <f>IF(SUM('Raw Data'!H$3:H$98)&gt;10,IF(AND(ISNUMBER('Raw Data'!H17),'Raw Data'!H17&lt;40,'Raw Data'!H17&gt;0),'Raw Data'!H17,40),"")</f>
        <v/>
      </c>
      <c r="I18" s="2" t="str">
        <f>IF(SUM('Raw Data'!I$3:I$98)&gt;10,IF(AND(ISNUMBER('Raw Data'!I17),'Raw Data'!I17&lt;40,'Raw Data'!I17&gt;0),'Raw Data'!I17,40),"")</f>
        <v/>
      </c>
      <c r="J18" s="2" t="str">
        <f>IF(SUM('Raw Data'!J$3:J$98)&gt;10,IF(AND(ISNUMBER('Raw Data'!J17),'Raw Data'!J17&lt;40,'Raw Data'!J17&gt;0),'Raw Data'!J17,40),"")</f>
        <v/>
      </c>
      <c r="K18" s="2" t="str">
        <f>IF(SUM('Raw Data'!K$3:K$98)&gt;10,IF(AND(ISNUMBER('Raw Data'!K17),'Raw Data'!K17&lt;40,'Raw Data'!K17&gt;0),'Raw Data'!K17,40),"")</f>
        <v/>
      </c>
      <c r="L18" s="2" t="str">
        <f>IF(SUM('Raw Data'!L$3:L$98)&gt;10,IF(AND(ISNUMBER('Raw Data'!L17),'Raw Data'!L17&lt;40,'Raw Data'!L17&gt;0),'Raw Data'!L17,40),"")</f>
        <v/>
      </c>
      <c r="M18" s="2" t="str">
        <f>IF(SUM('Raw Data'!M$3:M$98)&gt;10,IF(AND(ISNUMBER('Raw Data'!M17),'Raw Data'!M17&lt;40,'Raw Data'!M17&gt;0),'Raw Data'!M17,40),"")</f>
        <v/>
      </c>
      <c r="N18" s="2" t="str">
        <f>IF(SUM('Raw Data'!N$3:N$98)&gt;10,IF(AND(ISNUMBER('Raw Data'!N17),'Raw Data'!N17&lt;40,'Raw Data'!N17&gt;0),'Raw Data'!N17,40),"")</f>
        <v/>
      </c>
      <c r="O18" s="2" t="str">
        <f>IF(SUM('Raw Data'!O$3:O$98)&gt;10,IF(AND(ISNUMBER('Raw Data'!O17),'Raw Data'!O17&lt;40,'Raw Data'!O17&gt;0),'Raw Data'!O17,40),"")</f>
        <v/>
      </c>
      <c r="P18" s="3" t="s">
        <v>19</v>
      </c>
      <c r="Q18" s="2">
        <f t="shared" si="30"/>
        <v>6.9164829999999995</v>
      </c>
      <c r="R18" s="2">
        <f t="shared" si="31"/>
        <v>6.4396880000000003</v>
      </c>
      <c r="S18" s="2">
        <f t="shared" si="32"/>
        <v>6.0404809999999998</v>
      </c>
      <c r="T18" s="2">
        <f t="shared" si="33"/>
        <v>5.8456220000000023</v>
      </c>
      <c r="U18" s="2" t="str">
        <f t="shared" si="34"/>
        <v/>
      </c>
      <c r="V18" s="2" t="str">
        <f t="shared" si="35"/>
        <v/>
      </c>
      <c r="W18" s="2" t="str">
        <f t="shared" si="36"/>
        <v/>
      </c>
      <c r="X18" s="2" t="str">
        <f t="shared" si="37"/>
        <v/>
      </c>
      <c r="Y18" s="2" t="str">
        <f t="shared" si="38"/>
        <v/>
      </c>
      <c r="Z18" s="2" t="str">
        <f t="shared" si="39"/>
        <v/>
      </c>
      <c r="AA18" s="2" t="str">
        <f t="shared" si="40"/>
        <v/>
      </c>
      <c r="AB18" s="2" t="str">
        <f t="shared" si="41"/>
        <v/>
      </c>
      <c r="AC18" s="3" t="s">
        <v>19</v>
      </c>
      <c r="AD18" s="2">
        <f t="shared" si="42"/>
        <v>-0.25226600000000232</v>
      </c>
      <c r="AE18" s="2">
        <f t="shared" si="43"/>
        <v>-0.14390500000000017</v>
      </c>
      <c r="AF18" s="2">
        <f t="shared" si="44"/>
        <v>-6.3901999999998793E-2</v>
      </c>
      <c r="AG18" s="2">
        <f t="shared" si="45"/>
        <v>-0.13480599999999754</v>
      </c>
      <c r="AH18" s="2" t="str">
        <f t="shared" si="46"/>
        <v/>
      </c>
      <c r="AI18" s="2" t="str">
        <f t="shared" si="47"/>
        <v/>
      </c>
      <c r="AJ18" s="2" t="str">
        <f t="shared" si="48"/>
        <v/>
      </c>
      <c r="AK18" s="2" t="str">
        <f t="shared" si="49"/>
        <v/>
      </c>
      <c r="AL18" s="2" t="str">
        <f t="shared" si="50"/>
        <v/>
      </c>
      <c r="AM18" s="2" t="str">
        <f t="shared" si="51"/>
        <v/>
      </c>
      <c r="AN18" s="2" t="str">
        <f t="shared" si="52"/>
        <v/>
      </c>
      <c r="AO18" s="2" t="str">
        <f t="shared" si="53"/>
        <v/>
      </c>
      <c r="AP18" s="3" t="s">
        <v>19</v>
      </c>
      <c r="AQ18" s="2">
        <f t="shared" si="54"/>
        <v>6.3615619999999993</v>
      </c>
      <c r="AR18" s="2">
        <f t="shared" si="55"/>
        <v>6.4182280000000027</v>
      </c>
      <c r="AS18" s="2">
        <f t="shared" si="56"/>
        <v>5.2269089999999991</v>
      </c>
      <c r="AT18" s="2">
        <f t="shared" si="57"/>
        <v>5.6145820000000022</v>
      </c>
      <c r="AU18" s="2" t="str">
        <f t="shared" si="58"/>
        <v/>
      </c>
      <c r="AV18" s="2" t="str">
        <f t="shared" si="59"/>
        <v/>
      </c>
      <c r="AW18" s="2" t="str">
        <f t="shared" si="60"/>
        <v/>
      </c>
      <c r="AX18" s="2" t="str">
        <f t="shared" si="61"/>
        <v/>
      </c>
      <c r="AY18" s="2" t="str">
        <f t="shared" si="62"/>
        <v/>
      </c>
      <c r="AZ18" s="2" t="str">
        <f t="shared" si="63"/>
        <v/>
      </c>
      <c r="BA18" s="2" t="str">
        <f t="shared" si="64"/>
        <v/>
      </c>
      <c r="BB18" s="2" t="str">
        <f t="shared" si="65"/>
        <v/>
      </c>
      <c r="BC18" s="3" t="s">
        <v>19</v>
      </c>
      <c r="BD18" s="2">
        <f t="shared" si="66"/>
        <v>8.2781092273975718E-3</v>
      </c>
      <c r="BE18" s="2">
        <f t="shared" si="67"/>
        <v>1.1520219375475135E-2</v>
      </c>
      <c r="BF18" s="2">
        <f t="shared" si="68"/>
        <v>1.5192667415874026E-2</v>
      </c>
      <c r="BG18" s="2">
        <f t="shared" si="69"/>
        <v>1.7389713809851541E-2</v>
      </c>
      <c r="BH18" s="2" t="str">
        <f t="shared" si="70"/>
        <v/>
      </c>
      <c r="BI18" s="2" t="str">
        <f t="shared" si="71"/>
        <v/>
      </c>
      <c r="BJ18" s="2" t="str">
        <f t="shared" si="72"/>
        <v/>
      </c>
      <c r="BK18" s="2" t="str">
        <f t="shared" si="73"/>
        <v/>
      </c>
      <c r="BL18" s="2" t="str">
        <f t="shared" si="74"/>
        <v/>
      </c>
      <c r="BM18" s="2" t="str">
        <f t="shared" si="75"/>
        <v/>
      </c>
      <c r="BN18" s="2" t="str">
        <f t="shared" si="76"/>
        <v/>
      </c>
      <c r="BO18" s="2" t="str">
        <f t="shared" si="77"/>
        <v/>
      </c>
      <c r="BP18" s="3" t="s">
        <v>19</v>
      </c>
      <c r="BQ18" s="11">
        <f t="shared" si="4"/>
        <v>0.9877372148582394</v>
      </c>
      <c r="BR18" s="11">
        <f t="shared" si="5"/>
        <v>0.98817086296956591</v>
      </c>
      <c r="BS18" s="11">
        <f t="shared" si="6"/>
        <v>0.97288607859492671</v>
      </c>
      <c r="BT18" s="11">
        <f t="shared" si="7"/>
        <v>0.97922882337245487</v>
      </c>
      <c r="BU18" s="11" t="str">
        <f t="shared" si="8"/>
        <v/>
      </c>
      <c r="BV18" s="11" t="str">
        <f t="shared" si="9"/>
        <v/>
      </c>
      <c r="BW18" s="11" t="str">
        <f t="shared" si="10"/>
        <v/>
      </c>
      <c r="BX18" s="11" t="str">
        <f t="shared" si="11"/>
        <v/>
      </c>
      <c r="BY18" s="11" t="str">
        <f t="shared" si="12"/>
        <v/>
      </c>
      <c r="BZ18" s="11" t="str">
        <f t="shared" si="13"/>
        <v/>
      </c>
      <c r="CA18" s="11" t="str">
        <f t="shared" si="14"/>
        <v/>
      </c>
      <c r="CB18" s="11" t="str">
        <f t="shared" si="15"/>
        <v/>
      </c>
      <c r="CC18" s="3" t="s">
        <v>19</v>
      </c>
      <c r="CD18" s="11">
        <f t="shared" si="16"/>
        <v>1.2262785141760633E-2</v>
      </c>
      <c r="CE18" s="11">
        <f t="shared" si="17"/>
        <v>1.1829137030434094E-2</v>
      </c>
      <c r="CF18" s="11">
        <f t="shared" si="18"/>
        <v>2.7113921405073314E-2</v>
      </c>
      <c r="CG18" s="11">
        <f t="shared" si="19"/>
        <v>2.0771176627545077E-2</v>
      </c>
      <c r="CH18" s="11" t="str">
        <f t="shared" si="20"/>
        <v/>
      </c>
      <c r="CI18" s="11" t="str">
        <f t="shared" si="21"/>
        <v/>
      </c>
      <c r="CJ18" s="11" t="str">
        <f t="shared" si="22"/>
        <v/>
      </c>
      <c r="CK18" s="11" t="str">
        <f t="shared" si="23"/>
        <v/>
      </c>
      <c r="CL18" s="11" t="str">
        <f t="shared" si="24"/>
        <v/>
      </c>
      <c r="CM18" s="11" t="str">
        <f t="shared" si="25"/>
        <v/>
      </c>
      <c r="CN18" s="11" t="str">
        <f t="shared" si="26"/>
        <v/>
      </c>
      <c r="CO18" s="11" t="str">
        <f t="shared" si="27"/>
        <v/>
      </c>
      <c r="CP18" s="3" t="s">
        <v>19</v>
      </c>
      <c r="CQ18" s="11">
        <f t="shared" si="78"/>
        <v>0</v>
      </c>
      <c r="CR18" s="11">
        <f t="shared" si="28"/>
        <v>0</v>
      </c>
      <c r="CS18" s="11">
        <f t="shared" si="28"/>
        <v>0</v>
      </c>
      <c r="CT18" s="11">
        <f t="shared" si="28"/>
        <v>0</v>
      </c>
      <c r="CU18" s="11" t="str">
        <f t="shared" si="28"/>
        <v/>
      </c>
      <c r="CV18" s="11" t="str">
        <f t="shared" si="28"/>
        <v/>
      </c>
      <c r="CW18" s="11" t="str">
        <f t="shared" si="28"/>
        <v/>
      </c>
      <c r="CX18" s="11" t="str">
        <f t="shared" si="28"/>
        <v/>
      </c>
      <c r="CY18" s="11" t="str">
        <f t="shared" si="28"/>
        <v/>
      </c>
      <c r="CZ18" s="11" t="str">
        <f t="shared" si="28"/>
        <v/>
      </c>
      <c r="DA18" s="11" t="str">
        <f t="shared" si="28"/>
        <v/>
      </c>
      <c r="DB18" s="11" t="str">
        <f t="shared" si="28"/>
        <v/>
      </c>
      <c r="DC18" s="3" t="s">
        <v>19</v>
      </c>
      <c r="DD18" s="11">
        <f t="shared" si="79"/>
        <v>0.9877372148582394</v>
      </c>
      <c r="DE18" s="11">
        <f t="shared" si="80"/>
        <v>0.98817086296956591</v>
      </c>
      <c r="DF18" s="11">
        <f t="shared" si="81"/>
        <v>0.97288607859492671</v>
      </c>
      <c r="DG18" s="11">
        <f t="shared" si="82"/>
        <v>0.97922882337245487</v>
      </c>
      <c r="DH18" s="11" t="str">
        <f t="shared" si="83"/>
        <v/>
      </c>
      <c r="DI18" s="11" t="str">
        <f t="shared" si="84"/>
        <v/>
      </c>
      <c r="DJ18" s="11" t="str">
        <f t="shared" si="85"/>
        <v/>
      </c>
      <c r="DK18" s="11" t="str">
        <f t="shared" si="86"/>
        <v/>
      </c>
      <c r="DL18" s="11" t="str">
        <f t="shared" si="87"/>
        <v/>
      </c>
      <c r="DM18" s="11" t="str">
        <f t="shared" si="88"/>
        <v/>
      </c>
      <c r="DN18" s="11" t="str">
        <f t="shared" si="89"/>
        <v/>
      </c>
      <c r="DO18" s="11" t="str">
        <f t="shared" si="90"/>
        <v/>
      </c>
    </row>
    <row r="19" spans="1:119" x14ac:dyDescent="0.25">
      <c r="A19" s="2" t="str">
        <f>'Gene Table'!B18</f>
        <v>PYCARD</v>
      </c>
      <c r="B19" s="78"/>
      <c r="C19" s="3" t="s">
        <v>20</v>
      </c>
      <c r="D19" s="2">
        <f>IF(SUM('Raw Data'!D$3:D$98)&gt;10,IF(AND(ISNUMBER('Raw Data'!D18),'Raw Data'!D18&lt;40,'Raw Data'!D18&gt;0),'Raw Data'!D18,40),"")</f>
        <v>22.539065999999998</v>
      </c>
      <c r="E19" s="2">
        <f>IF(SUM('Raw Data'!E$3:E$98)&gt;10,IF(AND(ISNUMBER('Raw Data'!E18),'Raw Data'!E18&lt;40,'Raw Data'!E18&gt;0),'Raw Data'!E18,40),"")</f>
        <v>22.6126</v>
      </c>
      <c r="F19" s="2">
        <f>IF(SUM('Raw Data'!F$3:F$98)&gt;10,IF(AND(ISNUMBER('Raw Data'!F18),'Raw Data'!F18&lt;40,'Raw Data'!F18&gt;0),'Raw Data'!F18,40),"")</f>
        <v>22.869457000000001</v>
      </c>
      <c r="G19" s="2">
        <f>IF(SUM('Raw Data'!G$3:G$98)&gt;10,IF(AND(ISNUMBER('Raw Data'!G18),'Raw Data'!G18&lt;40,'Raw Data'!G18&gt;0),'Raw Data'!G18,40),"")</f>
        <v>22.987938</v>
      </c>
      <c r="H19" s="2" t="str">
        <f>IF(SUM('Raw Data'!H$3:H$98)&gt;10,IF(AND(ISNUMBER('Raw Data'!H18),'Raw Data'!H18&lt;40,'Raw Data'!H18&gt;0),'Raw Data'!H18,40),"")</f>
        <v/>
      </c>
      <c r="I19" s="2" t="str">
        <f>IF(SUM('Raw Data'!I$3:I$98)&gt;10,IF(AND(ISNUMBER('Raw Data'!I18),'Raw Data'!I18&lt;40,'Raw Data'!I18&gt;0),'Raw Data'!I18,40),"")</f>
        <v/>
      </c>
      <c r="J19" s="2" t="str">
        <f>IF(SUM('Raw Data'!J$3:J$98)&gt;10,IF(AND(ISNUMBER('Raw Data'!J18),'Raw Data'!J18&lt;40,'Raw Data'!J18&gt;0),'Raw Data'!J18,40),"")</f>
        <v/>
      </c>
      <c r="K19" s="2" t="str">
        <f>IF(SUM('Raw Data'!K$3:K$98)&gt;10,IF(AND(ISNUMBER('Raw Data'!K18),'Raw Data'!K18&lt;40,'Raw Data'!K18&gt;0),'Raw Data'!K18,40),"")</f>
        <v/>
      </c>
      <c r="L19" s="2" t="str">
        <f>IF(SUM('Raw Data'!L$3:L$98)&gt;10,IF(AND(ISNUMBER('Raw Data'!L18),'Raw Data'!L18&lt;40,'Raw Data'!L18&gt;0),'Raw Data'!L18,40),"")</f>
        <v/>
      </c>
      <c r="M19" s="2" t="str">
        <f>IF(SUM('Raw Data'!M$3:M$98)&gt;10,IF(AND(ISNUMBER('Raw Data'!M18),'Raw Data'!M18&lt;40,'Raw Data'!M18&gt;0),'Raw Data'!M18,40),"")</f>
        <v/>
      </c>
      <c r="N19" s="2" t="str">
        <f>IF(SUM('Raw Data'!N$3:N$98)&gt;10,IF(AND(ISNUMBER('Raw Data'!N18),'Raw Data'!N18&lt;40,'Raw Data'!N18&gt;0),'Raw Data'!N18,40),"")</f>
        <v/>
      </c>
      <c r="O19" s="2" t="str">
        <f>IF(SUM('Raw Data'!O$3:O$98)&gt;10,IF(AND(ISNUMBER('Raw Data'!O18),'Raw Data'!O18&lt;40,'Raw Data'!O18&gt;0),'Raw Data'!O18,40),"")</f>
        <v/>
      </c>
      <c r="P19" s="3" t="s">
        <v>20</v>
      </c>
      <c r="Q19" s="2">
        <f t="shared" si="30"/>
        <v>17.460934000000002</v>
      </c>
      <c r="R19" s="2">
        <f t="shared" si="31"/>
        <v>10.124749999999999</v>
      </c>
      <c r="S19" s="2">
        <f t="shared" si="32"/>
        <v>5.5900770000000009</v>
      </c>
      <c r="T19" s="2">
        <f t="shared" si="33"/>
        <v>5.3176880000000004</v>
      </c>
      <c r="U19" s="2" t="str">
        <f t="shared" si="34"/>
        <v/>
      </c>
      <c r="V19" s="2" t="str">
        <f t="shared" si="35"/>
        <v/>
      </c>
      <c r="W19" s="2" t="str">
        <f t="shared" si="36"/>
        <v/>
      </c>
      <c r="X19" s="2" t="str">
        <f t="shared" si="37"/>
        <v/>
      </c>
      <c r="Y19" s="2" t="str">
        <f t="shared" si="38"/>
        <v/>
      </c>
      <c r="Z19" s="2" t="str">
        <f t="shared" si="39"/>
        <v/>
      </c>
      <c r="AA19" s="2" t="str">
        <f t="shared" si="40"/>
        <v/>
      </c>
      <c r="AB19" s="2" t="str">
        <f t="shared" si="41"/>
        <v/>
      </c>
      <c r="AC19" s="3" t="s">
        <v>20</v>
      </c>
      <c r="AD19" s="2">
        <f t="shared" si="42"/>
        <v>17.460934000000002</v>
      </c>
      <c r="AE19" s="2">
        <f t="shared" si="43"/>
        <v>2.3555910000000004</v>
      </c>
      <c r="AF19" s="2">
        <f t="shared" si="44"/>
        <v>0.2912329999999983</v>
      </c>
      <c r="AG19" s="2">
        <f t="shared" si="45"/>
        <v>-8.4606000000000847E-2</v>
      </c>
      <c r="AH19" s="2" t="str">
        <f t="shared" si="46"/>
        <v/>
      </c>
      <c r="AI19" s="2" t="str">
        <f t="shared" si="47"/>
        <v/>
      </c>
      <c r="AJ19" s="2" t="str">
        <f t="shared" si="48"/>
        <v/>
      </c>
      <c r="AK19" s="2" t="str">
        <f t="shared" si="49"/>
        <v/>
      </c>
      <c r="AL19" s="2" t="str">
        <f t="shared" si="50"/>
        <v/>
      </c>
      <c r="AM19" s="2" t="str">
        <f t="shared" si="51"/>
        <v/>
      </c>
      <c r="AN19" s="2" t="str">
        <f t="shared" si="52"/>
        <v/>
      </c>
      <c r="AO19" s="2" t="str">
        <f t="shared" si="53"/>
        <v/>
      </c>
      <c r="AP19" s="3" t="s">
        <v>20</v>
      </c>
      <c r="AQ19" s="2">
        <f t="shared" si="54"/>
        <v>0.17249900000000196</v>
      </c>
      <c r="AR19" s="2">
        <f t="shared" si="55"/>
        <v>0.50441400000000058</v>
      </c>
      <c r="AS19" s="2">
        <f t="shared" si="56"/>
        <v>1.6730899999999984</v>
      </c>
      <c r="AT19" s="2">
        <f t="shared" si="57"/>
        <v>4.5213490000000007</v>
      </c>
      <c r="AU19" s="2" t="str">
        <f t="shared" si="58"/>
        <v/>
      </c>
      <c r="AV19" s="2" t="str">
        <f t="shared" si="59"/>
        <v/>
      </c>
      <c r="AW19" s="2" t="str">
        <f t="shared" si="60"/>
        <v/>
      </c>
      <c r="AX19" s="2" t="str">
        <f t="shared" si="61"/>
        <v/>
      </c>
      <c r="AY19" s="2" t="str">
        <f t="shared" si="62"/>
        <v/>
      </c>
      <c r="AZ19" s="2" t="str">
        <f t="shared" si="63"/>
        <v/>
      </c>
      <c r="BA19" s="2" t="str">
        <f t="shared" si="64"/>
        <v/>
      </c>
      <c r="BB19" s="2" t="str">
        <f t="shared" si="65"/>
        <v/>
      </c>
      <c r="BC19" s="3" t="s">
        <v>20</v>
      </c>
      <c r="BD19" s="2">
        <f t="shared" si="66"/>
        <v>5.5428753697251634E-6</v>
      </c>
      <c r="BE19" s="2">
        <f t="shared" si="67"/>
        <v>8.9566695475125737E-4</v>
      </c>
      <c r="BF19" s="2">
        <f t="shared" si="68"/>
        <v>2.0759607826989605E-2</v>
      </c>
      <c r="BG19" s="2">
        <f t="shared" si="69"/>
        <v>2.5073583323500723E-2</v>
      </c>
      <c r="BH19" s="2" t="str">
        <f t="shared" si="70"/>
        <v/>
      </c>
      <c r="BI19" s="2" t="str">
        <f t="shared" si="71"/>
        <v/>
      </c>
      <c r="BJ19" s="2" t="str">
        <f t="shared" si="72"/>
        <v/>
      </c>
      <c r="BK19" s="2" t="str">
        <f t="shared" si="73"/>
        <v/>
      </c>
      <c r="BL19" s="2" t="str">
        <f t="shared" si="74"/>
        <v/>
      </c>
      <c r="BM19" s="2" t="str">
        <f t="shared" si="75"/>
        <v/>
      </c>
      <c r="BN19" s="2" t="str">
        <f t="shared" si="76"/>
        <v/>
      </c>
      <c r="BO19" s="2" t="str">
        <f t="shared" si="77"/>
        <v/>
      </c>
      <c r="BP19" s="3" t="s">
        <v>20</v>
      </c>
      <c r="BQ19" s="11">
        <f t="shared" si="4"/>
        <v>5.5429060933628163E-6</v>
      </c>
      <c r="BR19" s="11">
        <f t="shared" si="5"/>
        <v>0.1955625128396016</v>
      </c>
      <c r="BS19" s="11">
        <f t="shared" si="6"/>
        <v>0.6797711871094434</v>
      </c>
      <c r="BT19" s="11">
        <f t="shared" si="7"/>
        <v>0.95533508704938763</v>
      </c>
      <c r="BU19" s="11" t="str">
        <f t="shared" si="8"/>
        <v/>
      </c>
      <c r="BV19" s="11" t="str">
        <f t="shared" si="9"/>
        <v/>
      </c>
      <c r="BW19" s="11" t="str">
        <f t="shared" si="10"/>
        <v/>
      </c>
      <c r="BX19" s="11" t="str">
        <f t="shared" si="11"/>
        <v/>
      </c>
      <c r="BY19" s="11" t="str">
        <f t="shared" si="12"/>
        <v/>
      </c>
      <c r="BZ19" s="11" t="str">
        <f t="shared" si="13"/>
        <v/>
      </c>
      <c r="CA19" s="11" t="str">
        <f t="shared" si="14"/>
        <v/>
      </c>
      <c r="CB19" s="11" t="str">
        <f t="shared" si="15"/>
        <v/>
      </c>
      <c r="CC19" s="3" t="s">
        <v>20</v>
      </c>
      <c r="CD19" s="11">
        <f t="shared" si="16"/>
        <v>0.99999445709390666</v>
      </c>
      <c r="CE19" s="11">
        <f t="shared" si="17"/>
        <v>0.80443748716039842</v>
      </c>
      <c r="CF19" s="11">
        <f t="shared" si="18"/>
        <v>0.3202288128905566</v>
      </c>
      <c r="CG19" s="11">
        <f t="shared" si="19"/>
        <v>4.4664912950612326E-2</v>
      </c>
      <c r="CH19" s="11" t="str">
        <f t="shared" si="20"/>
        <v/>
      </c>
      <c r="CI19" s="11" t="str">
        <f t="shared" si="21"/>
        <v/>
      </c>
      <c r="CJ19" s="11" t="str">
        <f t="shared" si="22"/>
        <v/>
      </c>
      <c r="CK19" s="11" t="str">
        <f t="shared" si="23"/>
        <v/>
      </c>
      <c r="CL19" s="11" t="str">
        <f t="shared" si="24"/>
        <v/>
      </c>
      <c r="CM19" s="11" t="str">
        <f t="shared" si="25"/>
        <v/>
      </c>
      <c r="CN19" s="11" t="str">
        <f t="shared" si="26"/>
        <v/>
      </c>
      <c r="CO19" s="11" t="str">
        <f t="shared" si="27"/>
        <v/>
      </c>
      <c r="CP19" s="3" t="s">
        <v>20</v>
      </c>
      <c r="CQ19" s="11">
        <f t="shared" si="78"/>
        <v>-2.6296984880457008E-17</v>
      </c>
      <c r="CR19" s="11">
        <f t="shared" si="28"/>
        <v>-2.7755575615628914E-17</v>
      </c>
      <c r="CS19" s="11">
        <f t="shared" si="28"/>
        <v>0</v>
      </c>
      <c r="CT19" s="11">
        <f t="shared" si="28"/>
        <v>0</v>
      </c>
      <c r="CU19" s="11" t="str">
        <f t="shared" si="28"/>
        <v/>
      </c>
      <c r="CV19" s="11" t="str">
        <f t="shared" si="28"/>
        <v/>
      </c>
      <c r="CW19" s="11" t="str">
        <f t="shared" si="28"/>
        <v/>
      </c>
      <c r="CX19" s="11" t="str">
        <f t="shared" si="28"/>
        <v/>
      </c>
      <c r="CY19" s="11" t="str">
        <f t="shared" si="28"/>
        <v/>
      </c>
      <c r="CZ19" s="11" t="str">
        <f t="shared" si="28"/>
        <v/>
      </c>
      <c r="DA19" s="11" t="str">
        <f t="shared" si="28"/>
        <v/>
      </c>
      <c r="DB19" s="11" t="str">
        <f t="shared" si="28"/>
        <v/>
      </c>
      <c r="DC19" s="3" t="s">
        <v>20</v>
      </c>
      <c r="DD19" s="11">
        <f t="shared" si="79"/>
        <v>5.5429060933365193E-6</v>
      </c>
      <c r="DE19" s="11">
        <f t="shared" si="80"/>
        <v>0.19556251283960158</v>
      </c>
      <c r="DF19" s="11">
        <f t="shared" si="81"/>
        <v>0.6797711871094434</v>
      </c>
      <c r="DG19" s="11">
        <f t="shared" si="82"/>
        <v>0.95533508704938763</v>
      </c>
      <c r="DH19" s="11" t="str">
        <f t="shared" si="83"/>
        <v/>
      </c>
      <c r="DI19" s="11" t="str">
        <f t="shared" si="84"/>
        <v/>
      </c>
      <c r="DJ19" s="11" t="str">
        <f t="shared" si="85"/>
        <v/>
      </c>
      <c r="DK19" s="11" t="str">
        <f t="shared" si="86"/>
        <v/>
      </c>
      <c r="DL19" s="11" t="str">
        <f t="shared" si="87"/>
        <v/>
      </c>
      <c r="DM19" s="11" t="str">
        <f t="shared" si="88"/>
        <v/>
      </c>
      <c r="DN19" s="11" t="str">
        <f t="shared" si="89"/>
        <v/>
      </c>
      <c r="DO19" s="11" t="str">
        <f t="shared" si="90"/>
        <v/>
      </c>
    </row>
    <row r="20" spans="1:119" x14ac:dyDescent="0.25">
      <c r="A20" s="2" t="str">
        <f>'Gene Table'!B19</f>
        <v>RASSF1</v>
      </c>
      <c r="B20" s="78"/>
      <c r="C20" s="3" t="s">
        <v>21</v>
      </c>
      <c r="D20" s="2">
        <f>IF(SUM('Raw Data'!D$3:D$98)&gt;10,IF(AND(ISNUMBER('Raw Data'!D19),'Raw Data'!D19&lt;40,'Raw Data'!D19&gt;0),'Raw Data'!D19,40),"")</f>
        <v>21.991420000000002</v>
      </c>
      <c r="E20" s="2">
        <f>IF(SUM('Raw Data'!E$3:E$98)&gt;10,IF(AND(ISNUMBER('Raw Data'!E19),'Raw Data'!E19&lt;40,'Raw Data'!E19&gt;0),'Raw Data'!E19,40),"")</f>
        <v>21.938348999999999</v>
      </c>
      <c r="F20" s="2">
        <f>IF(SUM('Raw Data'!F$3:F$98)&gt;10,IF(AND(ISNUMBER('Raw Data'!F19),'Raw Data'!F19&lt;40,'Raw Data'!F19&gt;0),'Raw Data'!F19,40),"")</f>
        <v>22.019279999999998</v>
      </c>
      <c r="G20" s="2">
        <f>IF(SUM('Raw Data'!G$3:G$98)&gt;10,IF(AND(ISNUMBER('Raw Data'!G19),'Raw Data'!G19&lt;40,'Raw Data'!G19&gt;0),'Raw Data'!G19,40),"")</f>
        <v>21.854749999999999</v>
      </c>
      <c r="H20" s="2" t="str">
        <f>IF(SUM('Raw Data'!H$3:H$98)&gt;10,IF(AND(ISNUMBER('Raw Data'!H19),'Raw Data'!H19&lt;40,'Raw Data'!H19&gt;0),'Raw Data'!H19,40),"")</f>
        <v/>
      </c>
      <c r="I20" s="2" t="str">
        <f>IF(SUM('Raw Data'!I$3:I$98)&gt;10,IF(AND(ISNUMBER('Raw Data'!I19),'Raw Data'!I19&lt;40,'Raw Data'!I19&gt;0),'Raw Data'!I19,40),"")</f>
        <v/>
      </c>
      <c r="J20" s="2" t="str">
        <f>IF(SUM('Raw Data'!J$3:J$98)&gt;10,IF(AND(ISNUMBER('Raw Data'!J19),'Raw Data'!J19&lt;40,'Raw Data'!J19&gt;0),'Raw Data'!J19,40),"")</f>
        <v/>
      </c>
      <c r="K20" s="2" t="str">
        <f>IF(SUM('Raw Data'!K$3:K$98)&gt;10,IF(AND(ISNUMBER('Raw Data'!K19),'Raw Data'!K19&lt;40,'Raw Data'!K19&gt;0),'Raw Data'!K19,40),"")</f>
        <v/>
      </c>
      <c r="L20" s="2" t="str">
        <f>IF(SUM('Raw Data'!L$3:L$98)&gt;10,IF(AND(ISNUMBER('Raw Data'!L19),'Raw Data'!L19&lt;40,'Raw Data'!L19&gt;0),'Raw Data'!L19,40),"")</f>
        <v/>
      </c>
      <c r="M20" s="2" t="str">
        <f>IF(SUM('Raw Data'!M$3:M$98)&gt;10,IF(AND(ISNUMBER('Raw Data'!M19),'Raw Data'!M19&lt;40,'Raw Data'!M19&gt;0),'Raw Data'!M19,40),"")</f>
        <v/>
      </c>
      <c r="N20" s="2" t="str">
        <f>IF(SUM('Raw Data'!N$3:N$98)&gt;10,IF(AND(ISNUMBER('Raw Data'!N19),'Raw Data'!N19&lt;40,'Raw Data'!N19&gt;0),'Raw Data'!N19,40),"")</f>
        <v/>
      </c>
      <c r="O20" s="2" t="str">
        <f>IF(SUM('Raw Data'!O$3:O$98)&gt;10,IF(AND(ISNUMBER('Raw Data'!O19),'Raw Data'!O19&lt;40,'Raw Data'!O19&gt;0),'Raw Data'!O19,40),"")</f>
        <v/>
      </c>
      <c r="P20" s="3" t="s">
        <v>21</v>
      </c>
      <c r="Q20" s="2">
        <f t="shared" si="30"/>
        <v>3.8771050000000002</v>
      </c>
      <c r="R20" s="2">
        <f t="shared" si="31"/>
        <v>3.2335969999999996</v>
      </c>
      <c r="S20" s="2">
        <f t="shared" si="32"/>
        <v>3.3496280000000027</v>
      </c>
      <c r="T20" s="2">
        <f t="shared" si="33"/>
        <v>3.9295770000000019</v>
      </c>
      <c r="U20" s="2" t="str">
        <f t="shared" si="34"/>
        <v/>
      </c>
      <c r="V20" s="2" t="str">
        <f t="shared" si="35"/>
        <v/>
      </c>
      <c r="W20" s="2" t="str">
        <f t="shared" si="36"/>
        <v/>
      </c>
      <c r="X20" s="2" t="str">
        <f t="shared" si="37"/>
        <v/>
      </c>
      <c r="Y20" s="2" t="str">
        <f t="shared" si="38"/>
        <v/>
      </c>
      <c r="Z20" s="2" t="str">
        <f t="shared" si="39"/>
        <v/>
      </c>
      <c r="AA20" s="2" t="str">
        <f t="shared" si="40"/>
        <v/>
      </c>
      <c r="AB20" s="2" t="str">
        <f t="shared" si="41"/>
        <v/>
      </c>
      <c r="AC20" s="3" t="s">
        <v>21</v>
      </c>
      <c r="AD20" s="2">
        <f t="shared" si="42"/>
        <v>0.11630099999999999</v>
      </c>
      <c r="AE20" s="2">
        <f t="shared" si="43"/>
        <v>0.31265100000000245</v>
      </c>
      <c r="AF20" s="2">
        <f t="shared" si="44"/>
        <v>5.6262000000000256E-2</v>
      </c>
      <c r="AG20" s="2">
        <f t="shared" si="45"/>
        <v>0.19285700000000006</v>
      </c>
      <c r="AH20" s="2" t="str">
        <f t="shared" si="46"/>
        <v/>
      </c>
      <c r="AI20" s="2" t="str">
        <f t="shared" si="47"/>
        <v/>
      </c>
      <c r="AJ20" s="2" t="str">
        <f t="shared" si="48"/>
        <v/>
      </c>
      <c r="AK20" s="2" t="str">
        <f t="shared" si="49"/>
        <v/>
      </c>
      <c r="AL20" s="2" t="str">
        <f t="shared" si="50"/>
        <v/>
      </c>
      <c r="AM20" s="2" t="str">
        <f t="shared" si="51"/>
        <v/>
      </c>
      <c r="AN20" s="2" t="str">
        <f t="shared" si="52"/>
        <v/>
      </c>
      <c r="AO20" s="2" t="str">
        <f t="shared" si="53"/>
        <v/>
      </c>
      <c r="AP20" s="3" t="s">
        <v>21</v>
      </c>
      <c r="AQ20" s="2">
        <f t="shared" si="54"/>
        <v>4.7700449999999996</v>
      </c>
      <c r="AR20" s="2">
        <f t="shared" si="55"/>
        <v>3.2845460000000024</v>
      </c>
      <c r="AS20" s="2">
        <f t="shared" si="56"/>
        <v>2.4456170000000022</v>
      </c>
      <c r="AT20" s="2">
        <f t="shared" si="57"/>
        <v>2.6214499999999994</v>
      </c>
      <c r="AU20" s="2" t="str">
        <f t="shared" si="58"/>
        <v/>
      </c>
      <c r="AV20" s="2" t="str">
        <f t="shared" si="59"/>
        <v/>
      </c>
      <c r="AW20" s="2" t="str">
        <f t="shared" si="60"/>
        <v/>
      </c>
      <c r="AX20" s="2" t="str">
        <f t="shared" si="61"/>
        <v/>
      </c>
      <c r="AY20" s="2" t="str">
        <f t="shared" si="62"/>
        <v/>
      </c>
      <c r="AZ20" s="2" t="str">
        <f t="shared" si="63"/>
        <v/>
      </c>
      <c r="BA20" s="2" t="str">
        <f t="shared" si="64"/>
        <v/>
      </c>
      <c r="BB20" s="2" t="str">
        <f t="shared" si="65"/>
        <v/>
      </c>
      <c r="BC20" s="3" t="s">
        <v>21</v>
      </c>
      <c r="BD20" s="2">
        <f t="shared" si="66"/>
        <v>6.8057360032694122E-2</v>
      </c>
      <c r="BE20" s="2">
        <f t="shared" si="67"/>
        <v>0.10631396342384966</v>
      </c>
      <c r="BF20" s="2">
        <f t="shared" si="68"/>
        <v>9.8098303697539246E-2</v>
      </c>
      <c r="BG20" s="2">
        <f t="shared" si="69"/>
        <v>6.5626531687468057E-2</v>
      </c>
      <c r="BH20" s="2" t="str">
        <f t="shared" si="70"/>
        <v/>
      </c>
      <c r="BI20" s="2" t="str">
        <f t="shared" si="71"/>
        <v/>
      </c>
      <c r="BJ20" s="2" t="str">
        <f t="shared" si="72"/>
        <v/>
      </c>
      <c r="BK20" s="2" t="str">
        <f t="shared" si="73"/>
        <v/>
      </c>
      <c r="BL20" s="2" t="str">
        <f t="shared" si="74"/>
        <v/>
      </c>
      <c r="BM20" s="2" t="str">
        <f t="shared" si="75"/>
        <v/>
      </c>
      <c r="BN20" s="2" t="str">
        <f t="shared" si="76"/>
        <v/>
      </c>
      <c r="BO20" s="2" t="str">
        <f t="shared" si="77"/>
        <v/>
      </c>
      <c r="BP20" s="3" t="s">
        <v>21</v>
      </c>
      <c r="BQ20" s="11">
        <f t="shared" si="4"/>
        <v>0.96067360006667668</v>
      </c>
      <c r="BR20" s="11">
        <f t="shared" si="5"/>
        <v>0.88516661695768017</v>
      </c>
      <c r="BS20" s="11">
        <f t="shared" si="6"/>
        <v>0.79646611548293278</v>
      </c>
      <c r="BT20" s="11">
        <f t="shared" si="7"/>
        <v>0.82608204514821715</v>
      </c>
      <c r="BU20" s="11" t="str">
        <f t="shared" si="8"/>
        <v/>
      </c>
      <c r="BV20" s="11" t="str">
        <f t="shared" si="9"/>
        <v/>
      </c>
      <c r="BW20" s="11" t="str">
        <f t="shared" si="10"/>
        <v/>
      </c>
      <c r="BX20" s="11" t="str">
        <f t="shared" si="11"/>
        <v/>
      </c>
      <c r="BY20" s="11" t="str">
        <f t="shared" si="12"/>
        <v/>
      </c>
      <c r="BZ20" s="11" t="str">
        <f t="shared" si="13"/>
        <v/>
      </c>
      <c r="CA20" s="11" t="str">
        <f t="shared" si="14"/>
        <v/>
      </c>
      <c r="CB20" s="11" t="str">
        <f t="shared" si="15"/>
        <v/>
      </c>
      <c r="CC20" s="3" t="s">
        <v>21</v>
      </c>
      <c r="CD20" s="11">
        <f t="shared" si="16"/>
        <v>3.9326399933323299E-2</v>
      </c>
      <c r="CE20" s="11">
        <f t="shared" si="17"/>
        <v>0.1148333830423198</v>
      </c>
      <c r="CF20" s="11">
        <f t="shared" si="18"/>
        <v>0.20353388451706719</v>
      </c>
      <c r="CG20" s="11">
        <f t="shared" si="19"/>
        <v>0.17391795485178288</v>
      </c>
      <c r="CH20" s="11" t="str">
        <f t="shared" si="20"/>
        <v/>
      </c>
      <c r="CI20" s="11" t="str">
        <f t="shared" si="21"/>
        <v/>
      </c>
      <c r="CJ20" s="11" t="str">
        <f t="shared" si="22"/>
        <v/>
      </c>
      <c r="CK20" s="11" t="str">
        <f t="shared" si="23"/>
        <v/>
      </c>
      <c r="CL20" s="11" t="str">
        <f t="shared" si="24"/>
        <v/>
      </c>
      <c r="CM20" s="11" t="str">
        <f t="shared" si="25"/>
        <v/>
      </c>
      <c r="CN20" s="11" t="str">
        <f t="shared" si="26"/>
        <v/>
      </c>
      <c r="CO20" s="11" t="str">
        <f t="shared" si="27"/>
        <v/>
      </c>
      <c r="CP20" s="3" t="s">
        <v>21</v>
      </c>
      <c r="CQ20" s="11">
        <f t="shared" si="78"/>
        <v>0</v>
      </c>
      <c r="CR20" s="11">
        <f t="shared" ref="CR20:CR27" si="91">IF(ISNUMBER(E20), IF((CE20+BR20)&lt;=1,1-CE20-BR20,"N/A"),"")</f>
        <v>0</v>
      </c>
      <c r="CS20" s="11">
        <f t="shared" ref="CS20:CS27" si="92">IF(ISNUMBER(F20), IF((CF20+BS20)&lt;=1,1-CF20-BS20,"N/A"),"")</f>
        <v>0</v>
      </c>
      <c r="CT20" s="11">
        <f t="shared" ref="CT20:CT27" si="93">IF(ISNUMBER(G20), IF((CG20+BT20)&lt;=1,1-CG20-BT20,"N/A"),"")</f>
        <v>0</v>
      </c>
      <c r="CU20" s="11" t="str">
        <f t="shared" ref="CU20:CU27" si="94">IF(ISNUMBER(H20), IF((CH20+BU20)&lt;=1,1-CH20-BU20,"N/A"),"")</f>
        <v/>
      </c>
      <c r="CV20" s="11" t="str">
        <f t="shared" ref="CV20:CV27" si="95">IF(ISNUMBER(I20), IF((CI20+BV20)&lt;=1,1-CI20-BV20,"N/A"),"")</f>
        <v/>
      </c>
      <c r="CW20" s="11" t="str">
        <f t="shared" ref="CW20:CW27" si="96">IF(ISNUMBER(J20), IF((CJ20+BW20)&lt;=1,1-CJ20-BW20,"N/A"),"")</f>
        <v/>
      </c>
      <c r="CX20" s="11" t="str">
        <f t="shared" ref="CX20:CX27" si="97">IF(ISNUMBER(K20), IF((CK20+BX20)&lt;=1,1-CK20-BX20,"N/A"),"")</f>
        <v/>
      </c>
      <c r="CY20" s="11" t="str">
        <f t="shared" ref="CY20:CY27" si="98">IF(ISNUMBER(L20), IF((CL20+BY20)&lt;=1,1-CL20-BY20,"N/A"),"")</f>
        <v/>
      </c>
      <c r="CZ20" s="11" t="str">
        <f t="shared" ref="CZ20:CZ27" si="99">IF(ISNUMBER(M20), IF((CM20+BZ20)&lt;=1,1-CM20-BZ20,"N/A"),"")</f>
        <v/>
      </c>
      <c r="DA20" s="11" t="str">
        <f t="shared" ref="DA20:DA27" si="100">IF(ISNUMBER(N20), IF((CN20+CA20)&lt;=1,1-CN20-CA20,"N/A"),"")</f>
        <v/>
      </c>
      <c r="DB20" s="11" t="str">
        <f t="shared" ref="DB20:DB27" si="101">IF(ISNUMBER(O20), IF((CO20+CB20)&lt;=1,1-CO20-CB20,"N/A"),"")</f>
        <v/>
      </c>
      <c r="DC20" s="3" t="s">
        <v>21</v>
      </c>
      <c r="DD20" s="11">
        <f t="shared" si="79"/>
        <v>0.96067360006667668</v>
      </c>
      <c r="DE20" s="11">
        <f t="shared" si="80"/>
        <v>0.88516661695768017</v>
      </c>
      <c r="DF20" s="11">
        <f t="shared" si="81"/>
        <v>0.79646611548293278</v>
      </c>
      <c r="DG20" s="11">
        <f t="shared" si="82"/>
        <v>0.82608204514821715</v>
      </c>
      <c r="DH20" s="11" t="str">
        <f t="shared" si="83"/>
        <v/>
      </c>
      <c r="DI20" s="11" t="str">
        <f t="shared" si="84"/>
        <v/>
      </c>
      <c r="DJ20" s="11" t="str">
        <f t="shared" si="85"/>
        <v/>
      </c>
      <c r="DK20" s="11" t="str">
        <f t="shared" si="86"/>
        <v/>
      </c>
      <c r="DL20" s="11" t="str">
        <f t="shared" si="87"/>
        <v/>
      </c>
      <c r="DM20" s="11" t="str">
        <f t="shared" si="88"/>
        <v/>
      </c>
      <c r="DN20" s="11" t="str">
        <f t="shared" si="89"/>
        <v/>
      </c>
      <c r="DO20" s="11" t="str">
        <f t="shared" si="90"/>
        <v/>
      </c>
    </row>
    <row r="21" spans="1:119" x14ac:dyDescent="0.25">
      <c r="A21" s="2" t="str">
        <f>'Gene Table'!B20</f>
        <v>SFN</v>
      </c>
      <c r="B21" s="78"/>
      <c r="C21" s="3" t="s">
        <v>22</v>
      </c>
      <c r="D21" s="2">
        <f>IF(SUM('Raw Data'!D$3:D$98)&gt;10,IF(AND(ISNUMBER('Raw Data'!D20),'Raw Data'!D20&lt;40,'Raw Data'!D20&gt;0),'Raw Data'!D20,40),"")</f>
        <v>21.975646999999999</v>
      </c>
      <c r="E21" s="2">
        <f>IF(SUM('Raw Data'!E$3:E$98)&gt;10,IF(AND(ISNUMBER('Raw Data'!E20),'Raw Data'!E20&lt;40,'Raw Data'!E20&gt;0),'Raw Data'!E20,40),"")</f>
        <v>22.030477999999999</v>
      </c>
      <c r="F21" s="2">
        <f>IF(SUM('Raw Data'!F$3:F$98)&gt;10,IF(AND(ISNUMBER('Raw Data'!F20),'Raw Data'!F20&lt;40,'Raw Data'!F20&gt;0),'Raw Data'!F20,40),"")</f>
        <v>22.08165</v>
      </c>
      <c r="G21" s="2">
        <f>IF(SUM('Raw Data'!G$3:G$98)&gt;10,IF(AND(ISNUMBER('Raw Data'!G20),'Raw Data'!G20&lt;40,'Raw Data'!G20&gt;0),'Raw Data'!G20,40),"")</f>
        <v>21.921492000000001</v>
      </c>
      <c r="H21" s="2" t="str">
        <f>IF(SUM('Raw Data'!H$3:H$98)&gt;10,IF(AND(ISNUMBER('Raw Data'!H20),'Raw Data'!H20&lt;40,'Raw Data'!H20&gt;0),'Raw Data'!H20,40),"")</f>
        <v/>
      </c>
      <c r="I21" s="2" t="str">
        <f>IF(SUM('Raw Data'!I$3:I$98)&gt;10,IF(AND(ISNUMBER('Raw Data'!I20),'Raw Data'!I20&lt;40,'Raw Data'!I20&gt;0),'Raw Data'!I20,40),"")</f>
        <v/>
      </c>
      <c r="J21" s="2" t="str">
        <f>IF(SUM('Raw Data'!J$3:J$98)&gt;10,IF(AND(ISNUMBER('Raw Data'!J20),'Raw Data'!J20&lt;40,'Raw Data'!J20&gt;0),'Raw Data'!J20,40),"")</f>
        <v/>
      </c>
      <c r="K21" s="2" t="str">
        <f>IF(SUM('Raw Data'!K$3:K$98)&gt;10,IF(AND(ISNUMBER('Raw Data'!K20),'Raw Data'!K20&lt;40,'Raw Data'!K20&gt;0),'Raw Data'!K20,40),"")</f>
        <v/>
      </c>
      <c r="L21" s="2" t="str">
        <f>IF(SUM('Raw Data'!L$3:L$98)&gt;10,IF(AND(ISNUMBER('Raw Data'!L20),'Raw Data'!L20&lt;40,'Raw Data'!L20&gt;0),'Raw Data'!L20,40),"")</f>
        <v/>
      </c>
      <c r="M21" s="2" t="str">
        <f>IF(SUM('Raw Data'!M$3:M$98)&gt;10,IF(AND(ISNUMBER('Raw Data'!M20),'Raw Data'!M20&lt;40,'Raw Data'!M20&gt;0),'Raw Data'!M20,40),"")</f>
        <v/>
      </c>
      <c r="N21" s="2" t="str">
        <f>IF(SUM('Raw Data'!N$3:N$98)&gt;10,IF(AND(ISNUMBER('Raw Data'!N20),'Raw Data'!N20&lt;40,'Raw Data'!N20&gt;0),'Raw Data'!N20,40),"")</f>
        <v/>
      </c>
      <c r="O21" s="2" t="str">
        <f>IF(SUM('Raw Data'!O$3:O$98)&gt;10,IF(AND(ISNUMBER('Raw Data'!O20),'Raw Data'!O20&lt;40,'Raw Data'!O20&gt;0),'Raw Data'!O20,40),"")</f>
        <v/>
      </c>
      <c r="P21" s="3" t="s">
        <v>22</v>
      </c>
      <c r="Q21" s="2">
        <f t="shared" si="30"/>
        <v>18.024353000000001</v>
      </c>
      <c r="R21" s="2">
        <f t="shared" si="31"/>
        <v>7.5408280000000012</v>
      </c>
      <c r="S21" s="2">
        <f t="shared" si="32"/>
        <v>6.1827159999999992</v>
      </c>
      <c r="T21" s="2">
        <f t="shared" si="33"/>
        <v>5.5526379999999982</v>
      </c>
      <c r="U21" s="2" t="str">
        <f t="shared" si="34"/>
        <v/>
      </c>
      <c r="V21" s="2" t="str">
        <f t="shared" si="35"/>
        <v/>
      </c>
      <c r="W21" s="2" t="str">
        <f t="shared" si="36"/>
        <v/>
      </c>
      <c r="X21" s="2" t="str">
        <f t="shared" si="37"/>
        <v/>
      </c>
      <c r="Y21" s="2" t="str">
        <f t="shared" si="38"/>
        <v/>
      </c>
      <c r="Z21" s="2" t="str">
        <f t="shared" si="39"/>
        <v/>
      </c>
      <c r="AA21" s="2" t="str">
        <f t="shared" si="40"/>
        <v/>
      </c>
      <c r="AB21" s="2" t="str">
        <f t="shared" si="41"/>
        <v/>
      </c>
      <c r="AC21" s="3" t="s">
        <v>22</v>
      </c>
      <c r="AD21" s="2">
        <f t="shared" si="42"/>
        <v>18.024353000000001</v>
      </c>
      <c r="AE21" s="2">
        <f t="shared" si="43"/>
        <v>2.291286000000003</v>
      </c>
      <c r="AF21" s="2">
        <f t="shared" si="44"/>
        <v>0.54327599999999876</v>
      </c>
      <c r="AG21" s="2">
        <f t="shared" si="45"/>
        <v>7.0792999999998329E-2</v>
      </c>
      <c r="AH21" s="2" t="str">
        <f t="shared" si="46"/>
        <v/>
      </c>
      <c r="AI21" s="2" t="str">
        <f t="shared" si="47"/>
        <v/>
      </c>
      <c r="AJ21" s="2" t="str">
        <f t="shared" si="48"/>
        <v/>
      </c>
      <c r="AK21" s="2" t="str">
        <f t="shared" si="49"/>
        <v/>
      </c>
      <c r="AL21" s="2" t="str">
        <f t="shared" si="50"/>
        <v/>
      </c>
      <c r="AM21" s="2" t="str">
        <f t="shared" si="51"/>
        <v/>
      </c>
      <c r="AN21" s="2" t="str">
        <f t="shared" si="52"/>
        <v/>
      </c>
      <c r="AO21" s="2" t="str">
        <f t="shared" si="53"/>
        <v/>
      </c>
      <c r="AP21" s="3" t="s">
        <v>22</v>
      </c>
      <c r="AQ21" s="2">
        <f t="shared" si="54"/>
        <v>8.063900000000146E-2</v>
      </c>
      <c r="AR21" s="2">
        <f t="shared" si="55"/>
        <v>0.55544200000000288</v>
      </c>
      <c r="AS21" s="2">
        <f t="shared" si="56"/>
        <v>2.1469740000000002</v>
      </c>
      <c r="AT21" s="2">
        <f t="shared" si="57"/>
        <v>5.5138509999999989</v>
      </c>
      <c r="AU21" s="2" t="str">
        <f t="shared" si="58"/>
        <v/>
      </c>
      <c r="AV21" s="2" t="str">
        <f t="shared" si="59"/>
        <v/>
      </c>
      <c r="AW21" s="2" t="str">
        <f t="shared" si="60"/>
        <v/>
      </c>
      <c r="AX21" s="2" t="str">
        <f t="shared" si="61"/>
        <v/>
      </c>
      <c r="AY21" s="2" t="str">
        <f t="shared" si="62"/>
        <v/>
      </c>
      <c r="AZ21" s="2" t="str">
        <f t="shared" si="63"/>
        <v/>
      </c>
      <c r="BA21" s="2" t="str">
        <f t="shared" si="64"/>
        <v/>
      </c>
      <c r="BB21" s="2" t="str">
        <f t="shared" si="65"/>
        <v/>
      </c>
      <c r="BC21" s="3" t="s">
        <v>22</v>
      </c>
      <c r="BD21" s="2">
        <f t="shared" si="66"/>
        <v>3.7508447999493301E-6</v>
      </c>
      <c r="BE21" s="2">
        <f t="shared" si="67"/>
        <v>5.3701272875522447E-3</v>
      </c>
      <c r="BF21" s="2">
        <f t="shared" si="68"/>
        <v>1.3766293651227099E-2</v>
      </c>
      <c r="BG21" s="2">
        <f t="shared" si="69"/>
        <v>2.1305386000248314E-2</v>
      </c>
      <c r="BH21" s="2" t="str">
        <f t="shared" si="70"/>
        <v/>
      </c>
      <c r="BI21" s="2" t="str">
        <f t="shared" si="71"/>
        <v/>
      </c>
      <c r="BJ21" s="2" t="str">
        <f t="shared" si="72"/>
        <v/>
      </c>
      <c r="BK21" s="2" t="str">
        <f t="shared" si="73"/>
        <v/>
      </c>
      <c r="BL21" s="2" t="str">
        <f t="shared" si="74"/>
        <v/>
      </c>
      <c r="BM21" s="2" t="str">
        <f t="shared" si="75"/>
        <v/>
      </c>
      <c r="BN21" s="2" t="str">
        <f t="shared" si="76"/>
        <v/>
      </c>
      <c r="BO21" s="2" t="str">
        <f t="shared" si="77"/>
        <v/>
      </c>
      <c r="BP21" s="3" t="s">
        <v>22</v>
      </c>
      <c r="BQ21" s="11">
        <f t="shared" si="4"/>
        <v>3.7508588688388072E-6</v>
      </c>
      <c r="BR21" s="11">
        <f t="shared" si="5"/>
        <v>0.2053963334337989</v>
      </c>
      <c r="BS21" s="11">
        <f t="shared" si="6"/>
        <v>0.77106268512370646</v>
      </c>
      <c r="BT21" s="11">
        <f t="shared" si="7"/>
        <v>0.97763760784839782</v>
      </c>
      <c r="BU21" s="11" t="str">
        <f t="shared" si="8"/>
        <v/>
      </c>
      <c r="BV21" s="11" t="str">
        <f t="shared" si="9"/>
        <v/>
      </c>
      <c r="BW21" s="11" t="str">
        <f t="shared" si="10"/>
        <v/>
      </c>
      <c r="BX21" s="11" t="str">
        <f t="shared" si="11"/>
        <v/>
      </c>
      <c r="BY21" s="11" t="str">
        <f t="shared" si="12"/>
        <v/>
      </c>
      <c r="BZ21" s="11" t="str">
        <f t="shared" si="13"/>
        <v/>
      </c>
      <c r="CA21" s="11" t="str">
        <f t="shared" si="14"/>
        <v/>
      </c>
      <c r="CB21" s="11" t="str">
        <f t="shared" si="15"/>
        <v/>
      </c>
      <c r="CC21" s="3" t="s">
        <v>22</v>
      </c>
      <c r="CD21" s="11">
        <f t="shared" si="16"/>
        <v>0.99999624914113117</v>
      </c>
      <c r="CE21" s="11">
        <f t="shared" si="17"/>
        <v>0.79460366656620107</v>
      </c>
      <c r="CF21" s="11">
        <f t="shared" si="18"/>
        <v>0.22893731487629354</v>
      </c>
      <c r="CG21" s="11">
        <f t="shared" si="19"/>
        <v>2.2362392151602198E-2</v>
      </c>
      <c r="CH21" s="11" t="str">
        <f t="shared" si="20"/>
        <v/>
      </c>
      <c r="CI21" s="11" t="str">
        <f t="shared" si="21"/>
        <v/>
      </c>
      <c r="CJ21" s="11" t="str">
        <f t="shared" si="22"/>
        <v/>
      </c>
      <c r="CK21" s="11" t="str">
        <f t="shared" si="23"/>
        <v/>
      </c>
      <c r="CL21" s="11" t="str">
        <f t="shared" si="24"/>
        <v/>
      </c>
      <c r="CM21" s="11" t="str">
        <f t="shared" si="25"/>
        <v/>
      </c>
      <c r="CN21" s="11" t="str">
        <f t="shared" si="26"/>
        <v/>
      </c>
      <c r="CO21" s="11" t="str">
        <f t="shared" si="27"/>
        <v/>
      </c>
      <c r="CP21" s="3" t="s">
        <v>22</v>
      </c>
      <c r="CQ21" s="11">
        <f t="shared" si="78"/>
        <v>-4.8344405464539192E-18</v>
      </c>
      <c r="CR21" s="11">
        <f t="shared" si="91"/>
        <v>2.7755575615628914E-17</v>
      </c>
      <c r="CS21" s="11">
        <f t="shared" si="92"/>
        <v>0</v>
      </c>
      <c r="CT21" s="11">
        <f t="shared" si="93"/>
        <v>0</v>
      </c>
      <c r="CU21" s="11" t="str">
        <f t="shared" si="94"/>
        <v/>
      </c>
      <c r="CV21" s="11" t="str">
        <f t="shared" si="95"/>
        <v/>
      </c>
      <c r="CW21" s="11" t="str">
        <f t="shared" si="96"/>
        <v/>
      </c>
      <c r="CX21" s="11" t="str">
        <f t="shared" si="97"/>
        <v/>
      </c>
      <c r="CY21" s="11" t="str">
        <f t="shared" si="98"/>
        <v/>
      </c>
      <c r="CZ21" s="11" t="str">
        <f t="shared" si="99"/>
        <v/>
      </c>
      <c r="DA21" s="11" t="str">
        <f t="shared" si="100"/>
        <v/>
      </c>
      <c r="DB21" s="11" t="str">
        <f t="shared" si="101"/>
        <v/>
      </c>
      <c r="DC21" s="3" t="s">
        <v>22</v>
      </c>
      <c r="DD21" s="11">
        <f t="shared" si="79"/>
        <v>3.7508588688339728E-6</v>
      </c>
      <c r="DE21" s="11">
        <f t="shared" si="80"/>
        <v>0.20539633343379893</v>
      </c>
      <c r="DF21" s="11">
        <f t="shared" si="81"/>
        <v>0.77106268512370646</v>
      </c>
      <c r="DG21" s="11">
        <f t="shared" si="82"/>
        <v>0.97763760784839782</v>
      </c>
      <c r="DH21" s="11" t="str">
        <f t="shared" si="83"/>
        <v/>
      </c>
      <c r="DI21" s="11" t="str">
        <f t="shared" si="84"/>
        <v/>
      </c>
      <c r="DJ21" s="11" t="str">
        <f t="shared" si="85"/>
        <v/>
      </c>
      <c r="DK21" s="11" t="str">
        <f t="shared" si="86"/>
        <v/>
      </c>
      <c r="DL21" s="11" t="str">
        <f t="shared" si="87"/>
        <v/>
      </c>
      <c r="DM21" s="11" t="str">
        <f t="shared" si="88"/>
        <v/>
      </c>
      <c r="DN21" s="11" t="str">
        <f t="shared" si="89"/>
        <v/>
      </c>
      <c r="DO21" s="11" t="str">
        <f t="shared" si="90"/>
        <v/>
      </c>
    </row>
    <row r="22" spans="1:119" x14ac:dyDescent="0.25">
      <c r="A22" s="2" t="str">
        <f>'Gene Table'!B21</f>
        <v>SLIT2</v>
      </c>
      <c r="B22" s="78"/>
      <c r="C22" s="3" t="s">
        <v>23</v>
      </c>
      <c r="D22" s="2">
        <f>IF(SUM('Raw Data'!D$3:D$98)&gt;10,IF(AND(ISNUMBER('Raw Data'!D21),'Raw Data'!D21&lt;40,'Raw Data'!D21&gt;0),'Raw Data'!D21,40),"")</f>
        <v>22.512561999999999</v>
      </c>
      <c r="E22" s="2">
        <f>IF(SUM('Raw Data'!E$3:E$98)&gt;10,IF(AND(ISNUMBER('Raw Data'!E21),'Raw Data'!E21&lt;40,'Raw Data'!E21&gt;0),'Raw Data'!E21,40),"")</f>
        <v>22.615406</v>
      </c>
      <c r="F22" s="2">
        <f>IF(SUM('Raw Data'!F$3:F$98)&gt;10,IF(AND(ISNUMBER('Raw Data'!F21),'Raw Data'!F21&lt;40,'Raw Data'!F21&gt;0),'Raw Data'!F21,40),"")</f>
        <v>23.523078999999999</v>
      </c>
      <c r="G22" s="2">
        <f>IF(SUM('Raw Data'!G$3:G$98)&gt;10,IF(AND(ISNUMBER('Raw Data'!G21),'Raw Data'!G21&lt;40,'Raw Data'!G21&gt;0),'Raw Data'!G21,40),"")</f>
        <v>22.51</v>
      </c>
      <c r="H22" s="2" t="str">
        <f>IF(SUM('Raw Data'!H$3:H$98)&gt;10,IF(AND(ISNUMBER('Raw Data'!H21),'Raw Data'!H21&lt;40,'Raw Data'!H21&gt;0),'Raw Data'!H21,40),"")</f>
        <v/>
      </c>
      <c r="I22" s="2" t="str">
        <f>IF(SUM('Raw Data'!I$3:I$98)&gt;10,IF(AND(ISNUMBER('Raw Data'!I21),'Raw Data'!I21&lt;40,'Raw Data'!I21&gt;0),'Raw Data'!I21,40),"")</f>
        <v/>
      </c>
      <c r="J22" s="2" t="str">
        <f>IF(SUM('Raw Data'!J$3:J$98)&gt;10,IF(AND(ISNUMBER('Raw Data'!J21),'Raw Data'!J21&lt;40,'Raw Data'!J21&gt;0),'Raw Data'!J21,40),"")</f>
        <v/>
      </c>
      <c r="K22" s="2" t="str">
        <f>IF(SUM('Raw Data'!K$3:K$98)&gt;10,IF(AND(ISNUMBER('Raw Data'!K21),'Raw Data'!K21&lt;40,'Raw Data'!K21&gt;0),'Raw Data'!K21,40),"")</f>
        <v/>
      </c>
      <c r="L22" s="2" t="str">
        <f>IF(SUM('Raw Data'!L$3:L$98)&gt;10,IF(AND(ISNUMBER('Raw Data'!L21),'Raw Data'!L21&lt;40,'Raw Data'!L21&gt;0),'Raw Data'!L21,40),"")</f>
        <v/>
      </c>
      <c r="M22" s="2" t="str">
        <f>IF(SUM('Raw Data'!M$3:M$98)&gt;10,IF(AND(ISNUMBER('Raw Data'!M21),'Raw Data'!M21&lt;40,'Raw Data'!M21&gt;0),'Raw Data'!M21,40),"")</f>
        <v/>
      </c>
      <c r="N22" s="2" t="str">
        <f>IF(SUM('Raw Data'!N$3:N$98)&gt;10,IF(AND(ISNUMBER('Raw Data'!N21),'Raw Data'!N21&lt;40,'Raw Data'!N21&gt;0),'Raw Data'!N21,40),"")</f>
        <v/>
      </c>
      <c r="O22" s="2" t="str">
        <f>IF(SUM('Raw Data'!O$3:O$98)&gt;10,IF(AND(ISNUMBER('Raw Data'!O21),'Raw Data'!O21&lt;40,'Raw Data'!O21&gt;0),'Raw Data'!O21,40),"")</f>
        <v/>
      </c>
      <c r="P22" s="3" t="s">
        <v>23</v>
      </c>
      <c r="Q22" s="2">
        <f t="shared" si="30"/>
        <v>4.6885280000000016</v>
      </c>
      <c r="R22" s="2">
        <f t="shared" si="31"/>
        <v>4.5579590000000003</v>
      </c>
      <c r="S22" s="2">
        <f t="shared" si="32"/>
        <v>3.7178010000000015</v>
      </c>
      <c r="T22" s="2">
        <f t="shared" si="33"/>
        <v>4.1313040000000001</v>
      </c>
      <c r="U22" s="2" t="str">
        <f t="shared" si="34"/>
        <v/>
      </c>
      <c r="V22" s="2" t="str">
        <f t="shared" si="35"/>
        <v/>
      </c>
      <c r="W22" s="2" t="str">
        <f t="shared" si="36"/>
        <v/>
      </c>
      <c r="X22" s="2" t="str">
        <f t="shared" si="37"/>
        <v/>
      </c>
      <c r="Y22" s="2" t="str">
        <f t="shared" si="38"/>
        <v/>
      </c>
      <c r="Z22" s="2" t="str">
        <f t="shared" si="39"/>
        <v/>
      </c>
      <c r="AA22" s="2" t="str">
        <f t="shared" si="40"/>
        <v/>
      </c>
      <c r="AB22" s="2" t="str">
        <f t="shared" si="41"/>
        <v/>
      </c>
      <c r="AC22" s="3" t="s">
        <v>23</v>
      </c>
      <c r="AD22" s="2">
        <f t="shared" si="42"/>
        <v>0.84702300000000008</v>
      </c>
      <c r="AE22" s="2">
        <f t="shared" si="43"/>
        <v>0.66490699999999947</v>
      </c>
      <c r="AF22" s="2">
        <f t="shared" si="44"/>
        <v>-0.10438899999999762</v>
      </c>
      <c r="AG22" s="2">
        <f t="shared" si="45"/>
        <v>1.1915899999999979</v>
      </c>
      <c r="AH22" s="2" t="str">
        <f t="shared" si="46"/>
        <v/>
      </c>
      <c r="AI22" s="2" t="str">
        <f t="shared" si="47"/>
        <v/>
      </c>
      <c r="AJ22" s="2" t="str">
        <f t="shared" si="48"/>
        <v/>
      </c>
      <c r="AK22" s="2" t="str">
        <f t="shared" si="49"/>
        <v/>
      </c>
      <c r="AL22" s="2" t="str">
        <f t="shared" si="50"/>
        <v/>
      </c>
      <c r="AM22" s="2" t="str">
        <f t="shared" si="51"/>
        <v/>
      </c>
      <c r="AN22" s="2" t="str">
        <f t="shared" si="52"/>
        <v/>
      </c>
      <c r="AO22" s="2" t="str">
        <f t="shared" si="53"/>
        <v/>
      </c>
      <c r="AP22" s="3" t="s">
        <v>23</v>
      </c>
      <c r="AQ22" s="2">
        <f t="shared" si="54"/>
        <v>4.3755030000000019</v>
      </c>
      <c r="AR22" s="2">
        <f t="shared" si="55"/>
        <v>4.2734239999999986</v>
      </c>
      <c r="AS22" s="2">
        <f t="shared" si="56"/>
        <v>3.1719310000000007</v>
      </c>
      <c r="AT22" s="2">
        <f t="shared" si="57"/>
        <v>3.8378339999999973</v>
      </c>
      <c r="AU22" s="2" t="str">
        <f t="shared" si="58"/>
        <v/>
      </c>
      <c r="AV22" s="2" t="str">
        <f t="shared" si="59"/>
        <v/>
      </c>
      <c r="AW22" s="2" t="str">
        <f t="shared" si="60"/>
        <v/>
      </c>
      <c r="AX22" s="2" t="str">
        <f t="shared" si="61"/>
        <v/>
      </c>
      <c r="AY22" s="2" t="str">
        <f t="shared" si="62"/>
        <v/>
      </c>
      <c r="AZ22" s="2" t="str">
        <f t="shared" si="63"/>
        <v/>
      </c>
      <c r="BA22" s="2" t="str">
        <f t="shared" si="64"/>
        <v/>
      </c>
      <c r="BB22" s="2" t="str">
        <f t="shared" si="65"/>
        <v/>
      </c>
      <c r="BC22" s="3" t="s">
        <v>23</v>
      </c>
      <c r="BD22" s="2">
        <f t="shared" si="66"/>
        <v>3.8780413590566956E-2</v>
      </c>
      <c r="BE22" s="2">
        <f t="shared" si="67"/>
        <v>4.2453902873937237E-2</v>
      </c>
      <c r="BF22" s="2">
        <f t="shared" si="68"/>
        <v>7.6002938039165857E-2</v>
      </c>
      <c r="BG22" s="2">
        <f t="shared" si="69"/>
        <v>5.7062865257713695E-2</v>
      </c>
      <c r="BH22" s="2" t="str">
        <f t="shared" si="70"/>
        <v/>
      </c>
      <c r="BI22" s="2" t="str">
        <f t="shared" si="71"/>
        <v/>
      </c>
      <c r="BJ22" s="2" t="str">
        <f t="shared" si="72"/>
        <v/>
      </c>
      <c r="BK22" s="2" t="str">
        <f t="shared" si="73"/>
        <v/>
      </c>
      <c r="BL22" s="2" t="str">
        <f t="shared" si="74"/>
        <v/>
      </c>
      <c r="BM22" s="2" t="str">
        <f t="shared" si="75"/>
        <v/>
      </c>
      <c r="BN22" s="2" t="str">
        <f t="shared" si="76"/>
        <v/>
      </c>
      <c r="BO22" s="2" t="str">
        <f t="shared" si="77"/>
        <v/>
      </c>
      <c r="BP22" s="3" t="s">
        <v>23</v>
      </c>
      <c r="BQ22" s="11">
        <f t="shared" si="4"/>
        <v>0.94987899862940584</v>
      </c>
      <c r="BR22" s="11">
        <f t="shared" si="5"/>
        <v>0.94599779398181161</v>
      </c>
      <c r="BS22" s="11">
        <f t="shared" si="6"/>
        <v>0.87991658378133875</v>
      </c>
      <c r="BT22" s="11">
        <f t="shared" si="7"/>
        <v>0.4643152287401433</v>
      </c>
      <c r="BU22" s="11" t="str">
        <f t="shared" si="8"/>
        <v/>
      </c>
      <c r="BV22" s="11" t="str">
        <f t="shared" si="9"/>
        <v/>
      </c>
      <c r="BW22" s="11" t="str">
        <f t="shared" si="10"/>
        <v/>
      </c>
      <c r="BX22" s="11" t="str">
        <f t="shared" si="11"/>
        <v/>
      </c>
      <c r="BY22" s="11" t="str">
        <f t="shared" si="12"/>
        <v/>
      </c>
      <c r="BZ22" s="11" t="str">
        <f t="shared" si="13"/>
        <v/>
      </c>
      <c r="CA22" s="11" t="str">
        <f t="shared" si="14"/>
        <v/>
      </c>
      <c r="CB22" s="11" t="str">
        <f t="shared" si="15"/>
        <v/>
      </c>
      <c r="CC22" s="3" t="s">
        <v>23</v>
      </c>
      <c r="CD22" s="11">
        <f t="shared" si="16"/>
        <v>5.012100137059422E-2</v>
      </c>
      <c r="CE22" s="11">
        <f t="shared" si="17"/>
        <v>5.4002206018188337E-2</v>
      </c>
      <c r="CF22" s="11">
        <f t="shared" si="18"/>
        <v>0.12008341621866123</v>
      </c>
      <c r="CG22" s="11">
        <f t="shared" si="19"/>
        <v>7.4167579903536951E-2</v>
      </c>
      <c r="CH22" s="11" t="str">
        <f t="shared" si="20"/>
        <v/>
      </c>
      <c r="CI22" s="11" t="str">
        <f t="shared" si="21"/>
        <v/>
      </c>
      <c r="CJ22" s="11" t="str">
        <f t="shared" si="22"/>
        <v/>
      </c>
      <c r="CK22" s="11" t="str">
        <f t="shared" si="23"/>
        <v/>
      </c>
      <c r="CL22" s="11" t="str">
        <f t="shared" si="24"/>
        <v/>
      </c>
      <c r="CM22" s="11" t="str">
        <f t="shared" si="25"/>
        <v/>
      </c>
      <c r="CN22" s="11" t="str">
        <f t="shared" si="26"/>
        <v/>
      </c>
      <c r="CO22" s="11" t="str">
        <f t="shared" si="27"/>
        <v/>
      </c>
      <c r="CP22" s="3" t="s">
        <v>23</v>
      </c>
      <c r="CQ22" s="11">
        <f t="shared" si="78"/>
        <v>0</v>
      </c>
      <c r="CR22" s="11">
        <f t="shared" si="91"/>
        <v>0</v>
      </c>
      <c r="CS22" s="11">
        <f t="shared" si="92"/>
        <v>0</v>
      </c>
      <c r="CT22" s="11">
        <f t="shared" si="93"/>
        <v>0.46151719135631974</v>
      </c>
      <c r="CU22" s="11" t="str">
        <f t="shared" si="94"/>
        <v/>
      </c>
      <c r="CV22" s="11" t="str">
        <f t="shared" si="95"/>
        <v/>
      </c>
      <c r="CW22" s="11" t="str">
        <f t="shared" si="96"/>
        <v/>
      </c>
      <c r="CX22" s="11" t="str">
        <f t="shared" si="97"/>
        <v/>
      </c>
      <c r="CY22" s="11" t="str">
        <f t="shared" si="98"/>
        <v/>
      </c>
      <c r="CZ22" s="11" t="str">
        <f t="shared" si="99"/>
        <v/>
      </c>
      <c r="DA22" s="11" t="str">
        <f t="shared" si="100"/>
        <v/>
      </c>
      <c r="DB22" s="11" t="str">
        <f t="shared" si="101"/>
        <v/>
      </c>
      <c r="DC22" s="3" t="s">
        <v>23</v>
      </c>
      <c r="DD22" s="11">
        <f t="shared" si="79"/>
        <v>0.94987899862940584</v>
      </c>
      <c r="DE22" s="11">
        <f t="shared" si="80"/>
        <v>0.94599779398181161</v>
      </c>
      <c r="DF22" s="11">
        <f t="shared" si="81"/>
        <v>0.87991658378133875</v>
      </c>
      <c r="DG22" s="11">
        <f t="shared" si="82"/>
        <v>0.92583242009646305</v>
      </c>
      <c r="DH22" s="11" t="str">
        <f t="shared" si="83"/>
        <v/>
      </c>
      <c r="DI22" s="11" t="str">
        <f t="shared" si="84"/>
        <v/>
      </c>
      <c r="DJ22" s="11" t="str">
        <f t="shared" si="85"/>
        <v/>
      </c>
      <c r="DK22" s="11" t="str">
        <f t="shared" si="86"/>
        <v/>
      </c>
      <c r="DL22" s="11" t="str">
        <f t="shared" si="87"/>
        <v/>
      </c>
      <c r="DM22" s="11" t="str">
        <f t="shared" si="88"/>
        <v/>
      </c>
      <c r="DN22" s="11" t="str">
        <f t="shared" si="89"/>
        <v/>
      </c>
      <c r="DO22" s="11" t="str">
        <f t="shared" si="90"/>
        <v/>
      </c>
    </row>
    <row r="23" spans="1:119" x14ac:dyDescent="0.25">
      <c r="A23" s="2" t="str">
        <f>'Gene Table'!B22</f>
        <v>THBS1</v>
      </c>
      <c r="B23" s="78"/>
      <c r="C23" s="3" t="s">
        <v>24</v>
      </c>
      <c r="D23" s="2">
        <f>IF(SUM('Raw Data'!D$3:D$98)&gt;10,IF(AND(ISNUMBER('Raw Data'!D22),'Raw Data'!D22&lt;40,'Raw Data'!D22&gt;0),'Raw Data'!D22,40),"")</f>
        <v>22.513480999999999</v>
      </c>
      <c r="E23" s="2">
        <f>IF(SUM('Raw Data'!E$3:E$98)&gt;10,IF(AND(ISNUMBER('Raw Data'!E22),'Raw Data'!E22&lt;40,'Raw Data'!E22&gt;0),'Raw Data'!E22,40),"")</f>
        <v>22.659012000000001</v>
      </c>
      <c r="F23" s="2">
        <f>IF(SUM('Raw Data'!F$3:F$98)&gt;10,IF(AND(ISNUMBER('Raw Data'!F22),'Raw Data'!F22&lt;40,'Raw Data'!F22&gt;0),'Raw Data'!F22,40),"")</f>
        <v>22.962997000000001</v>
      </c>
      <c r="G23" s="2">
        <f>IF(SUM('Raw Data'!G$3:G$98)&gt;10,IF(AND(ISNUMBER('Raw Data'!G22),'Raw Data'!G22&lt;40,'Raw Data'!G22&gt;0),'Raw Data'!G22,40),"")</f>
        <v>23.741872999999998</v>
      </c>
      <c r="H23" s="2" t="str">
        <f>IF(SUM('Raw Data'!H$3:H$98)&gt;10,IF(AND(ISNUMBER('Raw Data'!H22),'Raw Data'!H22&lt;40,'Raw Data'!H22&gt;0),'Raw Data'!H22,40),"")</f>
        <v/>
      </c>
      <c r="I23" s="2" t="str">
        <f>IF(SUM('Raw Data'!I$3:I$98)&gt;10,IF(AND(ISNUMBER('Raw Data'!I22),'Raw Data'!I22&lt;40,'Raw Data'!I22&gt;0),'Raw Data'!I22,40),"")</f>
        <v/>
      </c>
      <c r="J23" s="2" t="str">
        <f>IF(SUM('Raw Data'!J$3:J$98)&gt;10,IF(AND(ISNUMBER('Raw Data'!J22),'Raw Data'!J22&lt;40,'Raw Data'!J22&gt;0),'Raw Data'!J22,40),"")</f>
        <v/>
      </c>
      <c r="K23" s="2" t="str">
        <f>IF(SUM('Raw Data'!K$3:K$98)&gt;10,IF(AND(ISNUMBER('Raw Data'!K22),'Raw Data'!K22&lt;40,'Raw Data'!K22&gt;0),'Raw Data'!K22,40),"")</f>
        <v/>
      </c>
      <c r="L23" s="2" t="str">
        <f>IF(SUM('Raw Data'!L$3:L$98)&gt;10,IF(AND(ISNUMBER('Raw Data'!L22),'Raw Data'!L22&lt;40,'Raw Data'!L22&gt;0),'Raw Data'!L22,40),"")</f>
        <v/>
      </c>
      <c r="M23" s="2" t="str">
        <f>IF(SUM('Raw Data'!M$3:M$98)&gt;10,IF(AND(ISNUMBER('Raw Data'!M22),'Raw Data'!M22&lt;40,'Raw Data'!M22&gt;0),'Raw Data'!M22,40),"")</f>
        <v/>
      </c>
      <c r="N23" s="2" t="str">
        <f>IF(SUM('Raw Data'!N$3:N$98)&gt;10,IF(AND(ISNUMBER('Raw Data'!N22),'Raw Data'!N22&lt;40,'Raw Data'!N22&gt;0),'Raw Data'!N22,40),"")</f>
        <v/>
      </c>
      <c r="O23" s="2" t="str">
        <f>IF(SUM('Raw Data'!O$3:O$98)&gt;10,IF(AND(ISNUMBER('Raw Data'!O22),'Raw Data'!O22&lt;40,'Raw Data'!O22&gt;0),'Raw Data'!O22,40),"")</f>
        <v/>
      </c>
      <c r="P23" s="3" t="s">
        <v>24</v>
      </c>
      <c r="Q23" s="2">
        <f t="shared" si="30"/>
        <v>8.478783</v>
      </c>
      <c r="R23" s="2">
        <f t="shared" si="31"/>
        <v>6.6828499999999984</v>
      </c>
      <c r="S23" s="2">
        <f t="shared" si="32"/>
        <v>6.8558629999999994</v>
      </c>
      <c r="T23" s="2">
        <f t="shared" si="33"/>
        <v>5.4479750000000031</v>
      </c>
      <c r="U23" s="2" t="str">
        <f t="shared" si="34"/>
        <v/>
      </c>
      <c r="V23" s="2" t="str">
        <f t="shared" si="35"/>
        <v/>
      </c>
      <c r="W23" s="2" t="str">
        <f t="shared" si="36"/>
        <v/>
      </c>
      <c r="X23" s="2" t="str">
        <f t="shared" si="37"/>
        <v/>
      </c>
      <c r="Y23" s="2" t="str">
        <f t="shared" si="38"/>
        <v/>
      </c>
      <c r="Z23" s="2" t="str">
        <f t="shared" si="39"/>
        <v/>
      </c>
      <c r="AA23" s="2" t="str">
        <f t="shared" si="40"/>
        <v/>
      </c>
      <c r="AB23" s="2" t="str">
        <f t="shared" si="41"/>
        <v/>
      </c>
      <c r="AC23" s="3" t="s">
        <v>24</v>
      </c>
      <c r="AD23" s="2">
        <f t="shared" si="42"/>
        <v>2.9615120000000026</v>
      </c>
      <c r="AE23" s="2">
        <f t="shared" si="43"/>
        <v>1.512046999999999</v>
      </c>
      <c r="AF23" s="2">
        <f t="shared" si="44"/>
        <v>0.2442569999999975</v>
      </c>
      <c r="AG23" s="2">
        <f t="shared" si="45"/>
        <v>-0.49963799999999736</v>
      </c>
      <c r="AH23" s="2" t="str">
        <f t="shared" si="46"/>
        <v/>
      </c>
      <c r="AI23" s="2" t="str">
        <f t="shared" si="47"/>
        <v/>
      </c>
      <c r="AJ23" s="2" t="str">
        <f t="shared" si="48"/>
        <v/>
      </c>
      <c r="AK23" s="2" t="str">
        <f t="shared" si="49"/>
        <v/>
      </c>
      <c r="AL23" s="2" t="str">
        <f t="shared" si="50"/>
        <v/>
      </c>
      <c r="AM23" s="2" t="str">
        <f t="shared" si="51"/>
        <v/>
      </c>
      <c r="AN23" s="2" t="str">
        <f t="shared" si="52"/>
        <v/>
      </c>
      <c r="AO23" s="2" t="str">
        <f t="shared" si="53"/>
        <v/>
      </c>
      <c r="AP23" s="3" t="s">
        <v>24</v>
      </c>
      <c r="AQ23" s="2">
        <f t="shared" si="54"/>
        <v>2.9420300000000026</v>
      </c>
      <c r="AR23" s="2">
        <f t="shared" si="55"/>
        <v>2.6731949999999998</v>
      </c>
      <c r="AS23" s="2">
        <f t="shared" si="56"/>
        <v>3.7125759999999985</v>
      </c>
      <c r="AT23" s="2">
        <f t="shared" si="57"/>
        <v>4.1944620000000015</v>
      </c>
      <c r="AU23" s="2" t="str">
        <f t="shared" si="58"/>
        <v/>
      </c>
      <c r="AV23" s="2" t="str">
        <f t="shared" si="59"/>
        <v/>
      </c>
      <c r="AW23" s="2" t="str">
        <f t="shared" si="60"/>
        <v/>
      </c>
      <c r="AX23" s="2" t="str">
        <f t="shared" si="61"/>
        <v/>
      </c>
      <c r="AY23" s="2" t="str">
        <f t="shared" si="62"/>
        <v/>
      </c>
      <c r="AZ23" s="2" t="str">
        <f t="shared" si="63"/>
        <v/>
      </c>
      <c r="BA23" s="2" t="str">
        <f t="shared" si="64"/>
        <v/>
      </c>
      <c r="BB23" s="2" t="str">
        <f t="shared" si="65"/>
        <v/>
      </c>
      <c r="BC23" s="3" t="s">
        <v>24</v>
      </c>
      <c r="BD23" s="2">
        <f t="shared" si="66"/>
        <v>2.8030573941705992E-3</v>
      </c>
      <c r="BE23" s="2">
        <f t="shared" si="67"/>
        <v>9.7333355016377982E-3</v>
      </c>
      <c r="BF23" s="2">
        <f t="shared" si="68"/>
        <v>8.6333548319961796E-3</v>
      </c>
      <c r="BG23" s="2">
        <f t="shared" si="69"/>
        <v>2.2908471301199187E-2</v>
      </c>
      <c r="BH23" s="2" t="str">
        <f t="shared" si="70"/>
        <v/>
      </c>
      <c r="BI23" s="2" t="str">
        <f t="shared" si="71"/>
        <v/>
      </c>
      <c r="BJ23" s="2" t="str">
        <f t="shared" si="72"/>
        <v/>
      </c>
      <c r="BK23" s="2" t="str">
        <f t="shared" si="73"/>
        <v/>
      </c>
      <c r="BL23" s="2" t="str">
        <f t="shared" si="74"/>
        <v/>
      </c>
      <c r="BM23" s="2" t="str">
        <f t="shared" si="75"/>
        <v/>
      </c>
      <c r="BN23" s="2" t="str">
        <f t="shared" si="76"/>
        <v/>
      </c>
      <c r="BO23" s="2" t="str">
        <f t="shared" si="77"/>
        <v/>
      </c>
      <c r="BP23" s="3" t="s">
        <v>24</v>
      </c>
      <c r="BQ23" s="11">
        <f t="shared" si="4"/>
        <v>0.12874047797125471</v>
      </c>
      <c r="BR23" s="11">
        <f t="shared" si="5"/>
        <v>0.35405957081071188</v>
      </c>
      <c r="BS23" s="11">
        <f t="shared" si="6"/>
        <v>0.92305702753672192</v>
      </c>
      <c r="BT23" s="11">
        <f t="shared" si="7"/>
        <v>0.94410076373047669</v>
      </c>
      <c r="BU23" s="11" t="str">
        <f t="shared" si="8"/>
        <v/>
      </c>
      <c r="BV23" s="11" t="str">
        <f t="shared" si="9"/>
        <v/>
      </c>
      <c r="BW23" s="11" t="str">
        <f t="shared" si="10"/>
        <v/>
      </c>
      <c r="BX23" s="11" t="str">
        <f t="shared" si="11"/>
        <v/>
      </c>
      <c r="BY23" s="11" t="str">
        <f t="shared" si="12"/>
        <v/>
      </c>
      <c r="BZ23" s="11" t="str">
        <f t="shared" si="13"/>
        <v/>
      </c>
      <c r="CA23" s="11" t="str">
        <f t="shared" si="14"/>
        <v/>
      </c>
      <c r="CB23" s="11" t="str">
        <f t="shared" si="15"/>
        <v/>
      </c>
      <c r="CC23" s="3" t="s">
        <v>24</v>
      </c>
      <c r="CD23" s="11">
        <f t="shared" si="16"/>
        <v>0.13049076691828407</v>
      </c>
      <c r="CE23" s="11">
        <f t="shared" si="17"/>
        <v>0.158320065607126</v>
      </c>
      <c r="CF23" s="11">
        <f t="shared" si="18"/>
        <v>7.6942972463278095E-2</v>
      </c>
      <c r="CG23" s="11">
        <f t="shared" si="19"/>
        <v>5.5899236269523291E-2</v>
      </c>
      <c r="CH23" s="11" t="str">
        <f t="shared" si="20"/>
        <v/>
      </c>
      <c r="CI23" s="11" t="str">
        <f t="shared" si="21"/>
        <v/>
      </c>
      <c r="CJ23" s="11" t="str">
        <f t="shared" si="22"/>
        <v/>
      </c>
      <c r="CK23" s="11" t="str">
        <f t="shared" si="23"/>
        <v/>
      </c>
      <c r="CL23" s="11" t="str">
        <f t="shared" si="24"/>
        <v/>
      </c>
      <c r="CM23" s="11" t="str">
        <f t="shared" si="25"/>
        <v/>
      </c>
      <c r="CN23" s="11" t="str">
        <f t="shared" si="26"/>
        <v/>
      </c>
      <c r="CO23" s="11" t="str">
        <f t="shared" si="27"/>
        <v/>
      </c>
      <c r="CP23" s="3" t="s">
        <v>24</v>
      </c>
      <c r="CQ23" s="11">
        <f t="shared" si="78"/>
        <v>0.74076875511046114</v>
      </c>
      <c r="CR23" s="11">
        <f t="shared" si="91"/>
        <v>0.48762036358216215</v>
      </c>
      <c r="CS23" s="11">
        <f t="shared" si="92"/>
        <v>0</v>
      </c>
      <c r="CT23" s="11">
        <f t="shared" si="93"/>
        <v>0</v>
      </c>
      <c r="CU23" s="11" t="str">
        <f t="shared" si="94"/>
        <v/>
      </c>
      <c r="CV23" s="11" t="str">
        <f t="shared" si="95"/>
        <v/>
      </c>
      <c r="CW23" s="11" t="str">
        <f t="shared" si="96"/>
        <v/>
      </c>
      <c r="CX23" s="11" t="str">
        <f t="shared" si="97"/>
        <v/>
      </c>
      <c r="CY23" s="11" t="str">
        <f t="shared" si="98"/>
        <v/>
      </c>
      <c r="CZ23" s="11" t="str">
        <f t="shared" si="99"/>
        <v/>
      </c>
      <c r="DA23" s="11" t="str">
        <f t="shared" si="100"/>
        <v/>
      </c>
      <c r="DB23" s="11" t="str">
        <f t="shared" si="101"/>
        <v/>
      </c>
      <c r="DC23" s="3" t="s">
        <v>24</v>
      </c>
      <c r="DD23" s="11">
        <f t="shared" si="79"/>
        <v>0.86950923308171579</v>
      </c>
      <c r="DE23" s="11">
        <f t="shared" si="80"/>
        <v>0.84167993439287403</v>
      </c>
      <c r="DF23" s="11">
        <f t="shared" si="81"/>
        <v>0.92305702753672192</v>
      </c>
      <c r="DG23" s="11">
        <f t="shared" si="82"/>
        <v>0.94410076373047669</v>
      </c>
      <c r="DH23" s="11" t="str">
        <f t="shared" si="83"/>
        <v/>
      </c>
      <c r="DI23" s="11" t="str">
        <f t="shared" si="84"/>
        <v/>
      </c>
      <c r="DJ23" s="11" t="str">
        <f t="shared" si="85"/>
        <v/>
      </c>
      <c r="DK23" s="11" t="str">
        <f t="shared" si="86"/>
        <v/>
      </c>
      <c r="DL23" s="11" t="str">
        <f t="shared" si="87"/>
        <v/>
      </c>
      <c r="DM23" s="11" t="str">
        <f t="shared" si="88"/>
        <v/>
      </c>
      <c r="DN23" s="11" t="str">
        <f t="shared" si="89"/>
        <v/>
      </c>
      <c r="DO23" s="11" t="str">
        <f t="shared" si="90"/>
        <v/>
      </c>
    </row>
    <row r="24" spans="1:119" x14ac:dyDescent="0.25">
      <c r="A24" s="2" t="str">
        <f>'Gene Table'!B23</f>
        <v>TNFRSF10C</v>
      </c>
      <c r="B24" s="78"/>
      <c r="C24" s="3" t="s">
        <v>25</v>
      </c>
      <c r="D24" s="2">
        <f>IF(SUM('Raw Data'!D$3:D$98)&gt;10,IF(AND(ISNUMBER('Raw Data'!D23),'Raw Data'!D23&lt;40,'Raw Data'!D23&gt;0),'Raw Data'!D23,40),"")</f>
        <v>22.78049</v>
      </c>
      <c r="E24" s="2">
        <f>IF(SUM('Raw Data'!E$3:E$98)&gt;10,IF(AND(ISNUMBER('Raw Data'!E23),'Raw Data'!E23&lt;40,'Raw Data'!E23&gt;0),'Raw Data'!E23,40),"")</f>
        <v>22.877185999999998</v>
      </c>
      <c r="F24" s="2">
        <f>IF(SUM('Raw Data'!F$3:F$98)&gt;10,IF(AND(ISNUMBER('Raw Data'!F23),'Raw Data'!F23&lt;40,'Raw Data'!F23&gt;0),'Raw Data'!F23,40),"")</f>
        <v>22.912952000000001</v>
      </c>
      <c r="G24" s="2">
        <f>IF(SUM('Raw Data'!G$3:G$98)&gt;10,IF(AND(ISNUMBER('Raw Data'!G23),'Raw Data'!G23&lt;40,'Raw Data'!G23&gt;0),'Raw Data'!G23,40),"")</f>
        <v>22.968184999999998</v>
      </c>
      <c r="H24" s="2" t="str">
        <f>IF(SUM('Raw Data'!H$3:H$98)&gt;10,IF(AND(ISNUMBER('Raw Data'!H23),'Raw Data'!H23&lt;40,'Raw Data'!H23&gt;0),'Raw Data'!H23,40),"")</f>
        <v/>
      </c>
      <c r="I24" s="2" t="str">
        <f>IF(SUM('Raw Data'!I$3:I$98)&gt;10,IF(AND(ISNUMBER('Raw Data'!I23),'Raw Data'!I23&lt;40,'Raw Data'!I23&gt;0),'Raw Data'!I23,40),"")</f>
        <v/>
      </c>
      <c r="J24" s="2" t="str">
        <f>IF(SUM('Raw Data'!J$3:J$98)&gt;10,IF(AND(ISNUMBER('Raw Data'!J23),'Raw Data'!J23&lt;40,'Raw Data'!J23&gt;0),'Raw Data'!J23,40),"")</f>
        <v/>
      </c>
      <c r="K24" s="2" t="str">
        <f>IF(SUM('Raw Data'!K$3:K$98)&gt;10,IF(AND(ISNUMBER('Raw Data'!K23),'Raw Data'!K23&lt;40,'Raw Data'!K23&gt;0),'Raw Data'!K23,40),"")</f>
        <v/>
      </c>
      <c r="L24" s="2" t="str">
        <f>IF(SUM('Raw Data'!L$3:L$98)&gt;10,IF(AND(ISNUMBER('Raw Data'!L23),'Raw Data'!L23&lt;40,'Raw Data'!L23&gt;0),'Raw Data'!L23,40),"")</f>
        <v/>
      </c>
      <c r="M24" s="2" t="str">
        <f>IF(SUM('Raw Data'!M$3:M$98)&gt;10,IF(AND(ISNUMBER('Raw Data'!M23),'Raw Data'!M23&lt;40,'Raw Data'!M23&gt;0),'Raw Data'!M23,40),"")</f>
        <v/>
      </c>
      <c r="N24" s="2" t="str">
        <f>IF(SUM('Raw Data'!N$3:N$98)&gt;10,IF(AND(ISNUMBER('Raw Data'!N23),'Raw Data'!N23&lt;40,'Raw Data'!N23&gt;0),'Raw Data'!N23,40),"")</f>
        <v/>
      </c>
      <c r="O24" s="2" t="str">
        <f>IF(SUM('Raw Data'!O$3:O$98)&gt;10,IF(AND(ISNUMBER('Raw Data'!O23),'Raw Data'!O23&lt;40,'Raw Data'!O23&gt;0),'Raw Data'!O23,40),"")</f>
        <v/>
      </c>
      <c r="P24" s="3" t="s">
        <v>25</v>
      </c>
      <c r="Q24" s="2">
        <f t="shared" si="30"/>
        <v>17.21951</v>
      </c>
      <c r="R24" s="2">
        <f t="shared" si="31"/>
        <v>8.0137639999999983</v>
      </c>
      <c r="S24" s="2">
        <f t="shared" si="32"/>
        <v>5.5687999999999995</v>
      </c>
      <c r="T24" s="2">
        <f t="shared" si="33"/>
        <v>5.3079270000000029</v>
      </c>
      <c r="U24" s="2" t="str">
        <f t="shared" si="34"/>
        <v/>
      </c>
      <c r="V24" s="2" t="str">
        <f t="shared" si="35"/>
        <v/>
      </c>
      <c r="W24" s="2" t="str">
        <f t="shared" si="36"/>
        <v/>
      </c>
      <c r="X24" s="2" t="str">
        <f t="shared" si="37"/>
        <v/>
      </c>
      <c r="Y24" s="2" t="str">
        <f t="shared" si="38"/>
        <v/>
      </c>
      <c r="Z24" s="2" t="str">
        <f t="shared" si="39"/>
        <v/>
      </c>
      <c r="AA24" s="2" t="str">
        <f t="shared" si="40"/>
        <v/>
      </c>
      <c r="AB24" s="2" t="str">
        <f t="shared" si="41"/>
        <v/>
      </c>
      <c r="AC24" s="3" t="s">
        <v>25</v>
      </c>
      <c r="AD24" s="2">
        <f t="shared" si="42"/>
        <v>12.161549999999998</v>
      </c>
      <c r="AE24" s="2">
        <f t="shared" si="43"/>
        <v>2.166641000000002</v>
      </c>
      <c r="AF24" s="2">
        <f t="shared" si="44"/>
        <v>0.28862799999999922</v>
      </c>
      <c r="AG24" s="2">
        <f t="shared" si="45"/>
        <v>-9.5439999999982206E-3</v>
      </c>
      <c r="AH24" s="2" t="str">
        <f t="shared" si="46"/>
        <v/>
      </c>
      <c r="AI24" s="2" t="str">
        <f t="shared" si="47"/>
        <v/>
      </c>
      <c r="AJ24" s="2" t="str">
        <f t="shared" si="48"/>
        <v/>
      </c>
      <c r="AK24" s="2" t="str">
        <f t="shared" si="49"/>
        <v/>
      </c>
      <c r="AL24" s="2" t="str">
        <f t="shared" si="50"/>
        <v/>
      </c>
      <c r="AM24" s="2" t="str">
        <f t="shared" si="51"/>
        <v/>
      </c>
      <c r="AN24" s="2" t="str">
        <f t="shared" si="52"/>
        <v/>
      </c>
      <c r="AO24" s="2" t="str">
        <f t="shared" si="53"/>
        <v/>
      </c>
      <c r="AP24" s="3" t="s">
        <v>25</v>
      </c>
      <c r="AQ24" s="2">
        <f t="shared" si="54"/>
        <v>0.16937300000000022</v>
      </c>
      <c r="AR24" s="2">
        <f t="shared" si="55"/>
        <v>0.39843700000000126</v>
      </c>
      <c r="AS24" s="2">
        <f t="shared" si="56"/>
        <v>1.9522939999999984</v>
      </c>
      <c r="AT24" s="2">
        <f t="shared" si="57"/>
        <v>4.5225970000000011</v>
      </c>
      <c r="AU24" s="2" t="str">
        <f t="shared" si="58"/>
        <v/>
      </c>
      <c r="AV24" s="2" t="str">
        <f t="shared" si="59"/>
        <v/>
      </c>
      <c r="AW24" s="2" t="str">
        <f t="shared" si="60"/>
        <v/>
      </c>
      <c r="AX24" s="2" t="str">
        <f t="shared" si="61"/>
        <v/>
      </c>
      <c r="AY24" s="2" t="str">
        <f t="shared" si="62"/>
        <v/>
      </c>
      <c r="AZ24" s="2" t="str">
        <f t="shared" si="63"/>
        <v/>
      </c>
      <c r="BA24" s="2" t="str">
        <f t="shared" si="64"/>
        <v/>
      </c>
      <c r="BB24" s="2" t="str">
        <f t="shared" si="65"/>
        <v/>
      </c>
      <c r="BC24" s="3" t="s">
        <v>25</v>
      </c>
      <c r="BD24" s="2">
        <f t="shared" si="66"/>
        <v>6.5525595928017393E-6</v>
      </c>
      <c r="BE24" s="2">
        <f t="shared" si="67"/>
        <v>3.8691597194507408E-3</v>
      </c>
      <c r="BF24" s="2">
        <f t="shared" si="68"/>
        <v>2.1068041256636187E-2</v>
      </c>
      <c r="BG24" s="2">
        <f t="shared" si="69"/>
        <v>2.5243801597887475E-2</v>
      </c>
      <c r="BH24" s="2" t="str">
        <f t="shared" si="70"/>
        <v/>
      </c>
      <c r="BI24" s="2" t="str">
        <f t="shared" si="71"/>
        <v/>
      </c>
      <c r="BJ24" s="2" t="str">
        <f t="shared" si="72"/>
        <v/>
      </c>
      <c r="BK24" s="2" t="str">
        <f t="shared" si="73"/>
        <v/>
      </c>
      <c r="BL24" s="2" t="str">
        <f t="shared" si="74"/>
        <v/>
      </c>
      <c r="BM24" s="2" t="str">
        <f t="shared" si="75"/>
        <v/>
      </c>
      <c r="BN24" s="2" t="str">
        <f t="shared" si="76"/>
        <v/>
      </c>
      <c r="BO24" s="2" t="str">
        <f t="shared" si="77"/>
        <v/>
      </c>
      <c r="BP24" s="3" t="s">
        <v>25</v>
      </c>
      <c r="BQ24" s="11">
        <f t="shared" si="4"/>
        <v>2.1827877206680388E-4</v>
      </c>
      <c r="BR24" s="11">
        <f t="shared" si="5"/>
        <v>0.22359376199300329</v>
      </c>
      <c r="BS24" s="11">
        <f t="shared" si="6"/>
        <v>0.73603372813489731</v>
      </c>
      <c r="BT24" s="11">
        <f t="shared" si="7"/>
        <v>0.95536591468829168</v>
      </c>
      <c r="BU24" s="11" t="str">
        <f t="shared" si="8"/>
        <v/>
      </c>
      <c r="BV24" s="11" t="str">
        <f t="shared" si="9"/>
        <v/>
      </c>
      <c r="BW24" s="11" t="str">
        <f t="shared" si="10"/>
        <v/>
      </c>
      <c r="BX24" s="11" t="str">
        <f t="shared" si="11"/>
        <v/>
      </c>
      <c r="BY24" s="11" t="str">
        <f t="shared" si="12"/>
        <v/>
      </c>
      <c r="BZ24" s="11" t="str">
        <f t="shared" si="13"/>
        <v/>
      </c>
      <c r="CA24" s="11" t="str">
        <f t="shared" si="14"/>
        <v/>
      </c>
      <c r="CB24" s="11" t="str">
        <f t="shared" si="15"/>
        <v/>
      </c>
      <c r="CC24" s="3" t="s">
        <v>25</v>
      </c>
      <c r="CD24" s="11">
        <f t="shared" si="16"/>
        <v>0.99978172122793318</v>
      </c>
      <c r="CE24" s="11">
        <f t="shared" si="17"/>
        <v>0.77640623800699671</v>
      </c>
      <c r="CF24" s="11">
        <f t="shared" si="18"/>
        <v>0.26396627186510269</v>
      </c>
      <c r="CG24" s="11">
        <f t="shared" si="19"/>
        <v>4.4634085311708281E-2</v>
      </c>
      <c r="CH24" s="11" t="str">
        <f t="shared" si="20"/>
        <v/>
      </c>
      <c r="CI24" s="11" t="str">
        <f t="shared" si="21"/>
        <v/>
      </c>
      <c r="CJ24" s="11" t="str">
        <f t="shared" si="22"/>
        <v/>
      </c>
      <c r="CK24" s="11" t="str">
        <f t="shared" si="23"/>
        <v/>
      </c>
      <c r="CL24" s="11" t="str">
        <f t="shared" si="24"/>
        <v/>
      </c>
      <c r="CM24" s="11" t="str">
        <f t="shared" si="25"/>
        <v/>
      </c>
      <c r="CN24" s="11" t="str">
        <f t="shared" si="26"/>
        <v/>
      </c>
      <c r="CO24" s="11" t="str">
        <f t="shared" si="27"/>
        <v/>
      </c>
      <c r="CP24" s="3" t="s">
        <v>25</v>
      </c>
      <c r="CQ24" s="11">
        <f t="shared" si="78"/>
        <v>1.168227840853131E-17</v>
      </c>
      <c r="CR24" s="11">
        <f t="shared" si="91"/>
        <v>0</v>
      </c>
      <c r="CS24" s="11">
        <f t="shared" si="92"/>
        <v>0</v>
      </c>
      <c r="CT24" s="11">
        <f t="shared" si="93"/>
        <v>0</v>
      </c>
      <c r="CU24" s="11" t="str">
        <f t="shared" si="94"/>
        <v/>
      </c>
      <c r="CV24" s="11" t="str">
        <f t="shared" si="95"/>
        <v/>
      </c>
      <c r="CW24" s="11" t="str">
        <f t="shared" si="96"/>
        <v/>
      </c>
      <c r="CX24" s="11" t="str">
        <f t="shared" si="97"/>
        <v/>
      </c>
      <c r="CY24" s="11" t="str">
        <f t="shared" si="98"/>
        <v/>
      </c>
      <c r="CZ24" s="11" t="str">
        <f t="shared" si="99"/>
        <v/>
      </c>
      <c r="DA24" s="11" t="str">
        <f t="shared" si="100"/>
        <v/>
      </c>
      <c r="DB24" s="11" t="str">
        <f t="shared" si="101"/>
        <v/>
      </c>
      <c r="DC24" s="3" t="s">
        <v>25</v>
      </c>
      <c r="DD24" s="11">
        <f t="shared" si="79"/>
        <v>2.1827877206681556E-4</v>
      </c>
      <c r="DE24" s="11">
        <f t="shared" si="80"/>
        <v>0.22359376199300329</v>
      </c>
      <c r="DF24" s="11">
        <f t="shared" si="81"/>
        <v>0.73603372813489731</v>
      </c>
      <c r="DG24" s="11">
        <f t="shared" si="82"/>
        <v>0.95536591468829168</v>
      </c>
      <c r="DH24" s="11" t="str">
        <f t="shared" si="83"/>
        <v/>
      </c>
      <c r="DI24" s="11" t="str">
        <f t="shared" si="84"/>
        <v/>
      </c>
      <c r="DJ24" s="11" t="str">
        <f t="shared" si="85"/>
        <v/>
      </c>
      <c r="DK24" s="11" t="str">
        <f t="shared" si="86"/>
        <v/>
      </c>
      <c r="DL24" s="11" t="str">
        <f t="shared" si="87"/>
        <v/>
      </c>
      <c r="DM24" s="11" t="str">
        <f t="shared" si="88"/>
        <v/>
      </c>
      <c r="DN24" s="11" t="str">
        <f t="shared" si="89"/>
        <v/>
      </c>
      <c r="DO24" s="11" t="str">
        <f t="shared" si="90"/>
        <v/>
      </c>
    </row>
    <row r="25" spans="1:119" x14ac:dyDescent="0.25">
      <c r="A25" s="2" t="str">
        <f>'Gene Table'!B24</f>
        <v>TP73</v>
      </c>
      <c r="B25" s="78"/>
      <c r="C25" s="3" t="s">
        <v>26</v>
      </c>
      <c r="D25" s="2">
        <f>IF(SUM('Raw Data'!D$3:D$98)&gt;10,IF(AND(ISNUMBER('Raw Data'!D24),'Raw Data'!D24&lt;40,'Raw Data'!D24&gt;0),'Raw Data'!D24,40),"")</f>
        <v>22.685503000000001</v>
      </c>
      <c r="E25" s="2">
        <f>IF(SUM('Raw Data'!E$3:E$98)&gt;10,IF(AND(ISNUMBER('Raw Data'!E24),'Raw Data'!E24&lt;40,'Raw Data'!E24&gt;0),'Raw Data'!E24,40),"")</f>
        <v>22.637701</v>
      </c>
      <c r="F25" s="2">
        <f>IF(SUM('Raw Data'!F$3:F$98)&gt;10,IF(AND(ISNUMBER('Raw Data'!F24),'Raw Data'!F24&lt;40,'Raw Data'!F24&gt;0),'Raw Data'!F24,40),"")</f>
        <v>22.828524000000002</v>
      </c>
      <c r="G25" s="2">
        <f>IF(SUM('Raw Data'!G$3:G$98)&gt;10,IF(AND(ISNUMBER('Raw Data'!G24),'Raw Data'!G24&lt;40,'Raw Data'!G24&gt;0),'Raw Data'!G24,40),"")</f>
        <v>22.726780000000002</v>
      </c>
      <c r="H25" s="2" t="str">
        <f>IF(SUM('Raw Data'!H$3:H$98)&gt;10,IF(AND(ISNUMBER('Raw Data'!H24),'Raw Data'!H24&lt;40,'Raw Data'!H24&gt;0),'Raw Data'!H24,40),"")</f>
        <v/>
      </c>
      <c r="I25" s="2" t="str">
        <f>IF(SUM('Raw Data'!I$3:I$98)&gt;10,IF(AND(ISNUMBER('Raw Data'!I24),'Raw Data'!I24&lt;40,'Raw Data'!I24&gt;0),'Raw Data'!I24,40),"")</f>
        <v/>
      </c>
      <c r="J25" s="2" t="str">
        <f>IF(SUM('Raw Data'!J$3:J$98)&gt;10,IF(AND(ISNUMBER('Raw Data'!J24),'Raw Data'!J24&lt;40,'Raw Data'!J24&gt;0),'Raw Data'!J24,40),"")</f>
        <v/>
      </c>
      <c r="K25" s="2" t="str">
        <f>IF(SUM('Raw Data'!K$3:K$98)&gt;10,IF(AND(ISNUMBER('Raw Data'!K24),'Raw Data'!K24&lt;40,'Raw Data'!K24&gt;0),'Raw Data'!K24,40),"")</f>
        <v/>
      </c>
      <c r="L25" s="2" t="str">
        <f>IF(SUM('Raw Data'!L$3:L$98)&gt;10,IF(AND(ISNUMBER('Raw Data'!L24),'Raw Data'!L24&lt;40,'Raw Data'!L24&gt;0),'Raw Data'!L24,40),"")</f>
        <v/>
      </c>
      <c r="M25" s="2" t="str">
        <f>IF(SUM('Raw Data'!M$3:M$98)&gt;10,IF(AND(ISNUMBER('Raw Data'!M24),'Raw Data'!M24&lt;40,'Raw Data'!M24&gt;0),'Raw Data'!M24,40),"")</f>
        <v/>
      </c>
      <c r="N25" s="2" t="str">
        <f>IF(SUM('Raw Data'!N$3:N$98)&gt;10,IF(AND(ISNUMBER('Raw Data'!N24),'Raw Data'!N24&lt;40,'Raw Data'!N24&gt;0),'Raw Data'!N24,40),"")</f>
        <v/>
      </c>
      <c r="O25" s="2" t="str">
        <f>IF(SUM('Raw Data'!O$3:O$98)&gt;10,IF(AND(ISNUMBER('Raw Data'!O24),'Raw Data'!O24&lt;40,'Raw Data'!O24&gt;0),'Raw Data'!O24,40),"")</f>
        <v/>
      </c>
      <c r="P25" s="3" t="s">
        <v>26</v>
      </c>
      <c r="Q25" s="2">
        <f t="shared" si="30"/>
        <v>6.9827519999999978</v>
      </c>
      <c r="R25" s="2">
        <f t="shared" si="31"/>
        <v>6.7338559999999994</v>
      </c>
      <c r="S25" s="2">
        <f t="shared" si="32"/>
        <v>6.7160949999999993</v>
      </c>
      <c r="T25" s="2">
        <f t="shared" si="33"/>
        <v>7.0444579999999988</v>
      </c>
      <c r="U25" s="2" t="str">
        <f t="shared" si="34"/>
        <v/>
      </c>
      <c r="V25" s="2" t="str">
        <f t="shared" si="35"/>
        <v/>
      </c>
      <c r="W25" s="2" t="str">
        <f t="shared" si="36"/>
        <v/>
      </c>
      <c r="X25" s="2" t="str">
        <f t="shared" si="37"/>
        <v/>
      </c>
      <c r="Y25" s="2" t="str">
        <f t="shared" si="38"/>
        <v/>
      </c>
      <c r="Z25" s="2" t="str">
        <f t="shared" si="39"/>
        <v/>
      </c>
      <c r="AA25" s="2" t="str">
        <f t="shared" si="40"/>
        <v/>
      </c>
      <c r="AB25" s="2" t="str">
        <f t="shared" si="41"/>
        <v/>
      </c>
      <c r="AC25" s="3" t="s">
        <v>26</v>
      </c>
      <c r="AD25" s="2">
        <f t="shared" si="42"/>
        <v>0.94302700000000073</v>
      </c>
      <c r="AE25" s="2">
        <f t="shared" si="43"/>
        <v>0.78318900000000014</v>
      </c>
      <c r="AF25" s="2">
        <f t="shared" si="44"/>
        <v>0.1518189999999997</v>
      </c>
      <c r="AG25" s="2">
        <f t="shared" si="45"/>
        <v>7.4379999999997892E-2</v>
      </c>
      <c r="AH25" s="2" t="str">
        <f t="shared" si="46"/>
        <v/>
      </c>
      <c r="AI25" s="2" t="str">
        <f t="shared" si="47"/>
        <v/>
      </c>
      <c r="AJ25" s="2" t="str">
        <f t="shared" si="48"/>
        <v/>
      </c>
      <c r="AK25" s="2" t="str">
        <f t="shared" si="49"/>
        <v/>
      </c>
      <c r="AL25" s="2" t="str">
        <f t="shared" si="50"/>
        <v/>
      </c>
      <c r="AM25" s="2" t="str">
        <f t="shared" si="51"/>
        <v/>
      </c>
      <c r="AN25" s="2" t="str">
        <f t="shared" si="52"/>
        <v/>
      </c>
      <c r="AO25" s="2" t="str">
        <f t="shared" si="53"/>
        <v/>
      </c>
      <c r="AP25" s="3" t="s">
        <v>26</v>
      </c>
      <c r="AQ25" s="2">
        <f t="shared" si="54"/>
        <v>7.2041989999999991</v>
      </c>
      <c r="AR25" s="2">
        <f t="shared" si="55"/>
        <v>8.3131920000000008</v>
      </c>
      <c r="AS25" s="2">
        <f t="shared" si="56"/>
        <v>5.6423029999999983</v>
      </c>
      <c r="AT25" s="2">
        <f t="shared" si="57"/>
        <v>6.556673</v>
      </c>
      <c r="AU25" s="2" t="str">
        <f t="shared" si="58"/>
        <v/>
      </c>
      <c r="AV25" s="2" t="str">
        <f t="shared" si="59"/>
        <v/>
      </c>
      <c r="AW25" s="2" t="str">
        <f t="shared" si="60"/>
        <v/>
      </c>
      <c r="AX25" s="2" t="str">
        <f t="shared" si="61"/>
        <v/>
      </c>
      <c r="AY25" s="2" t="str">
        <f t="shared" si="62"/>
        <v/>
      </c>
      <c r="AZ25" s="2" t="str">
        <f t="shared" si="63"/>
        <v/>
      </c>
      <c r="BA25" s="2" t="str">
        <f t="shared" si="64"/>
        <v/>
      </c>
      <c r="BB25" s="2" t="str">
        <f t="shared" si="65"/>
        <v/>
      </c>
      <c r="BC25" s="3" t="s">
        <v>26</v>
      </c>
      <c r="BD25" s="2">
        <f t="shared" si="66"/>
        <v>7.9064621410138997E-3</v>
      </c>
      <c r="BE25" s="2">
        <f t="shared" si="67"/>
        <v>9.3952287280054878E-3</v>
      </c>
      <c r="BF25" s="2">
        <f t="shared" si="68"/>
        <v>9.5116081704658823E-3</v>
      </c>
      <c r="BG25" s="2">
        <f t="shared" si="69"/>
        <v>7.5754221385886927E-3</v>
      </c>
      <c r="BH25" s="2" t="str">
        <f t="shared" si="70"/>
        <v/>
      </c>
      <c r="BI25" s="2" t="str">
        <f t="shared" si="71"/>
        <v/>
      </c>
      <c r="BJ25" s="2" t="str">
        <f t="shared" si="72"/>
        <v/>
      </c>
      <c r="BK25" s="2" t="str">
        <f t="shared" si="73"/>
        <v/>
      </c>
      <c r="BL25" s="2" t="str">
        <f t="shared" si="74"/>
        <v/>
      </c>
      <c r="BM25" s="2" t="str">
        <f t="shared" si="75"/>
        <v/>
      </c>
      <c r="BN25" s="2" t="str">
        <f t="shared" si="76"/>
        <v/>
      </c>
      <c r="BO25" s="2" t="str">
        <f t="shared" si="77"/>
        <v/>
      </c>
      <c r="BP25" s="3" t="s">
        <v>26</v>
      </c>
      <c r="BQ25" s="11">
        <f t="shared" si="4"/>
        <v>0.99316454567810764</v>
      </c>
      <c r="BR25" s="11">
        <f t="shared" si="5"/>
        <v>0.99682620089858487</v>
      </c>
      <c r="BS25" s="11">
        <f t="shared" si="6"/>
        <v>0.97978619079029861</v>
      </c>
      <c r="BT25" s="11">
        <f t="shared" si="7"/>
        <v>0.98929597181440132</v>
      </c>
      <c r="BU25" s="11" t="str">
        <f t="shared" si="8"/>
        <v/>
      </c>
      <c r="BV25" s="11" t="str">
        <f t="shared" si="9"/>
        <v/>
      </c>
      <c r="BW25" s="11" t="str">
        <f t="shared" si="10"/>
        <v/>
      </c>
      <c r="BX25" s="11" t="str">
        <f t="shared" si="11"/>
        <v/>
      </c>
      <c r="BY25" s="11" t="str">
        <f t="shared" si="12"/>
        <v/>
      </c>
      <c r="BZ25" s="11" t="str">
        <f t="shared" si="13"/>
        <v/>
      </c>
      <c r="CA25" s="11" t="str">
        <f t="shared" si="14"/>
        <v/>
      </c>
      <c r="CB25" s="11" t="str">
        <f t="shared" si="15"/>
        <v/>
      </c>
      <c r="CC25" s="3" t="s">
        <v>26</v>
      </c>
      <c r="CD25" s="11">
        <f t="shared" si="16"/>
        <v>6.8354543218923421E-3</v>
      </c>
      <c r="CE25" s="11">
        <f t="shared" si="17"/>
        <v>3.1737991014151395E-3</v>
      </c>
      <c r="CF25" s="11">
        <f t="shared" si="18"/>
        <v>2.0213809209701419E-2</v>
      </c>
      <c r="CG25" s="11">
        <f t="shared" si="19"/>
        <v>1.0704028185598661E-2</v>
      </c>
      <c r="CH25" s="11" t="str">
        <f t="shared" si="20"/>
        <v/>
      </c>
      <c r="CI25" s="11" t="str">
        <f t="shared" si="21"/>
        <v/>
      </c>
      <c r="CJ25" s="11" t="str">
        <f t="shared" si="22"/>
        <v/>
      </c>
      <c r="CK25" s="11" t="str">
        <f t="shared" si="23"/>
        <v/>
      </c>
      <c r="CL25" s="11" t="str">
        <f t="shared" si="24"/>
        <v/>
      </c>
      <c r="CM25" s="11" t="str">
        <f t="shared" si="25"/>
        <v/>
      </c>
      <c r="CN25" s="11" t="str">
        <f t="shared" si="26"/>
        <v/>
      </c>
      <c r="CO25" s="11" t="str">
        <f t="shared" si="27"/>
        <v/>
      </c>
      <c r="CP25" s="3" t="s">
        <v>26</v>
      </c>
      <c r="CQ25" s="11">
        <f t="shared" si="78"/>
        <v>0</v>
      </c>
      <c r="CR25" s="11">
        <f t="shared" si="91"/>
        <v>0</v>
      </c>
      <c r="CS25" s="11">
        <f t="shared" si="92"/>
        <v>0</v>
      </c>
      <c r="CT25" s="11">
        <f t="shared" si="93"/>
        <v>0</v>
      </c>
      <c r="CU25" s="11" t="str">
        <f t="shared" si="94"/>
        <v/>
      </c>
      <c r="CV25" s="11" t="str">
        <f t="shared" si="95"/>
        <v/>
      </c>
      <c r="CW25" s="11" t="str">
        <f t="shared" si="96"/>
        <v/>
      </c>
      <c r="CX25" s="11" t="str">
        <f t="shared" si="97"/>
        <v/>
      </c>
      <c r="CY25" s="11" t="str">
        <f t="shared" si="98"/>
        <v/>
      </c>
      <c r="CZ25" s="11" t="str">
        <f t="shared" si="99"/>
        <v/>
      </c>
      <c r="DA25" s="11" t="str">
        <f t="shared" si="100"/>
        <v/>
      </c>
      <c r="DB25" s="11" t="str">
        <f t="shared" si="101"/>
        <v/>
      </c>
      <c r="DC25" s="3" t="s">
        <v>26</v>
      </c>
      <c r="DD25" s="11">
        <f t="shared" si="79"/>
        <v>0.99316454567810764</v>
      </c>
      <c r="DE25" s="11">
        <f t="shared" si="80"/>
        <v>0.99682620089858487</v>
      </c>
      <c r="DF25" s="11">
        <f t="shared" si="81"/>
        <v>0.97978619079029861</v>
      </c>
      <c r="DG25" s="11">
        <f t="shared" si="82"/>
        <v>0.98929597181440132</v>
      </c>
      <c r="DH25" s="11" t="str">
        <f t="shared" si="83"/>
        <v/>
      </c>
      <c r="DI25" s="11" t="str">
        <f t="shared" si="84"/>
        <v/>
      </c>
      <c r="DJ25" s="11" t="str">
        <f t="shared" si="85"/>
        <v/>
      </c>
      <c r="DK25" s="11" t="str">
        <f t="shared" si="86"/>
        <v/>
      </c>
      <c r="DL25" s="11" t="str">
        <f t="shared" si="87"/>
        <v/>
      </c>
      <c r="DM25" s="11" t="str">
        <f t="shared" si="88"/>
        <v/>
      </c>
      <c r="DN25" s="11" t="str">
        <f t="shared" si="89"/>
        <v/>
      </c>
      <c r="DO25" s="11" t="str">
        <f t="shared" si="90"/>
        <v/>
      </c>
    </row>
    <row r="26" spans="1:119" x14ac:dyDescent="0.25">
      <c r="A26" s="2" t="str">
        <f>'Gene Table'!B25</f>
        <v>SEC</v>
      </c>
      <c r="B26" s="78"/>
      <c r="C26" s="3" t="s">
        <v>27</v>
      </c>
      <c r="D26" s="2">
        <f>IF(SUM('Raw Data'!D$3:D$98)&gt;10,IF(AND(ISNUMBER('Raw Data'!D25),'Raw Data'!D25&lt;40,'Raw Data'!D25&gt;0),'Raw Data'!D25,40),"")</f>
        <v>22.570540000000001</v>
      </c>
      <c r="E26" s="2">
        <f>IF(SUM('Raw Data'!E$3:E$98)&gt;10,IF(AND(ISNUMBER('Raw Data'!E25),'Raw Data'!E25&lt;40,'Raw Data'!E25&gt;0),'Raw Data'!E25,40),"")</f>
        <v>22.354375999999998</v>
      </c>
      <c r="F26" s="2">
        <f>IF(SUM('Raw Data'!F$3:F$98)&gt;10,IF(AND(ISNUMBER('Raw Data'!F25),'Raw Data'!F25&lt;40,'Raw Data'!F25&gt;0),'Raw Data'!F25,40),"")</f>
        <v>22.580439999999999</v>
      </c>
      <c r="G26" s="2">
        <f>IF(SUM('Raw Data'!G$3:G$98)&gt;10,IF(AND(ISNUMBER('Raw Data'!G25),'Raw Data'!G25&lt;40,'Raw Data'!G25&gt;0),'Raw Data'!G25,40),"")</f>
        <v>22.399408000000001</v>
      </c>
      <c r="H26" s="2" t="str">
        <f>IF(SUM('Raw Data'!H$3:H$98)&gt;10,IF(AND(ISNUMBER('Raw Data'!H25),'Raw Data'!H25&lt;40,'Raw Data'!H25&gt;0),'Raw Data'!H25,40),"")</f>
        <v/>
      </c>
      <c r="I26" s="2" t="str">
        <f>IF(SUM('Raw Data'!I$3:I$98)&gt;10,IF(AND(ISNUMBER('Raw Data'!I25),'Raw Data'!I25&lt;40,'Raw Data'!I25&gt;0),'Raw Data'!I25,40),"")</f>
        <v/>
      </c>
      <c r="J26" s="2" t="str">
        <f>IF(SUM('Raw Data'!J$3:J$98)&gt;10,IF(AND(ISNUMBER('Raw Data'!J25),'Raw Data'!J25&lt;40,'Raw Data'!J25&gt;0),'Raw Data'!J25,40),"")</f>
        <v/>
      </c>
      <c r="K26" s="2" t="str">
        <f>IF(SUM('Raw Data'!K$3:K$98)&gt;10,IF(AND(ISNUMBER('Raw Data'!K25),'Raw Data'!K25&lt;40,'Raw Data'!K25&gt;0),'Raw Data'!K25,40),"")</f>
        <v/>
      </c>
      <c r="L26" s="2" t="str">
        <f>IF(SUM('Raw Data'!L$3:L$98)&gt;10,IF(AND(ISNUMBER('Raw Data'!L25),'Raw Data'!L25&lt;40,'Raw Data'!L25&gt;0),'Raw Data'!L25,40),"")</f>
        <v/>
      </c>
      <c r="M26" s="2" t="str">
        <f>IF(SUM('Raw Data'!M$3:M$98)&gt;10,IF(AND(ISNUMBER('Raw Data'!M25),'Raw Data'!M25&lt;40,'Raw Data'!M25&gt;0),'Raw Data'!M25,40),"")</f>
        <v/>
      </c>
      <c r="N26" s="2" t="str">
        <f>IF(SUM('Raw Data'!N$3:N$98)&gt;10,IF(AND(ISNUMBER('Raw Data'!N25),'Raw Data'!N25&lt;40,'Raw Data'!N25&gt;0),'Raw Data'!N25,40),"")</f>
        <v/>
      </c>
      <c r="O26" s="2" t="str">
        <f>IF(SUM('Raw Data'!O$3:O$98)&gt;10,IF(AND(ISNUMBER('Raw Data'!O25),'Raw Data'!O25&lt;40,'Raw Data'!O25&gt;0),'Raw Data'!O25,40),"")</f>
        <v/>
      </c>
      <c r="P26" s="3" t="s">
        <v>27</v>
      </c>
      <c r="Q26" s="2">
        <f t="shared" si="30"/>
        <v>17.429459999999999</v>
      </c>
      <c r="R26" s="2">
        <f t="shared" si="31"/>
        <v>6.8481310000000022</v>
      </c>
      <c r="S26" s="2">
        <f t="shared" si="32"/>
        <v>4.4735900000000015</v>
      </c>
      <c r="T26" s="2">
        <f t="shared" si="33"/>
        <v>4.4497619999999998</v>
      </c>
      <c r="U26" s="2" t="str">
        <f t="shared" si="34"/>
        <v/>
      </c>
      <c r="V26" s="2" t="str">
        <f t="shared" si="35"/>
        <v/>
      </c>
      <c r="W26" s="2" t="str">
        <f t="shared" si="36"/>
        <v/>
      </c>
      <c r="X26" s="2" t="str">
        <f t="shared" si="37"/>
        <v/>
      </c>
      <c r="Y26" s="2" t="str">
        <f t="shared" si="38"/>
        <v/>
      </c>
      <c r="Z26" s="2" t="str">
        <f t="shared" si="39"/>
        <v/>
      </c>
      <c r="AA26" s="2" t="str">
        <f t="shared" si="40"/>
        <v/>
      </c>
      <c r="AB26" s="2" t="str">
        <f t="shared" si="41"/>
        <v/>
      </c>
      <c r="AC26" s="3" t="s">
        <v>27</v>
      </c>
      <c r="AD26" s="2">
        <f t="shared" si="42"/>
        <v>17.429459999999999</v>
      </c>
      <c r="AE26" s="2">
        <f t="shared" si="43"/>
        <v>5.7256239999999998</v>
      </c>
      <c r="AF26" s="2">
        <f t="shared" si="44"/>
        <v>4.4295600000000022</v>
      </c>
      <c r="AG26" s="2">
        <f t="shared" si="45"/>
        <v>4.4205919999999992</v>
      </c>
      <c r="AH26" s="2" t="str">
        <f t="shared" si="46"/>
        <v/>
      </c>
      <c r="AI26" s="2" t="str">
        <f t="shared" si="47"/>
        <v/>
      </c>
      <c r="AJ26" s="2" t="str">
        <f t="shared" si="48"/>
        <v/>
      </c>
      <c r="AK26" s="2" t="str">
        <f t="shared" si="49"/>
        <v/>
      </c>
      <c r="AL26" s="2" t="str">
        <f t="shared" si="50"/>
        <v/>
      </c>
      <c r="AM26" s="2" t="str">
        <f t="shared" si="51"/>
        <v/>
      </c>
      <c r="AN26" s="2" t="str">
        <f t="shared" si="52"/>
        <v/>
      </c>
      <c r="AO26" s="2" t="str">
        <f t="shared" si="53"/>
        <v/>
      </c>
      <c r="AP26" s="3" t="s">
        <v>27</v>
      </c>
      <c r="AQ26" s="2">
        <f t="shared" si="54"/>
        <v>4.6094000000000079E-2</v>
      </c>
      <c r="AR26" s="2">
        <f t="shared" si="55"/>
        <v>-3.4375999999998186E-2</v>
      </c>
      <c r="AS26" s="2">
        <f t="shared" si="56"/>
        <v>9.560000000000457E-3</v>
      </c>
      <c r="AT26" s="2">
        <f t="shared" si="57"/>
        <v>0.30059199999999819</v>
      </c>
      <c r="AU26" s="2" t="str">
        <f t="shared" si="58"/>
        <v/>
      </c>
      <c r="AV26" s="2" t="str">
        <f t="shared" si="59"/>
        <v/>
      </c>
      <c r="AW26" s="2" t="str">
        <f t="shared" si="60"/>
        <v/>
      </c>
      <c r="AX26" s="2" t="str">
        <f t="shared" si="61"/>
        <v/>
      </c>
      <c r="AY26" s="2" t="str">
        <f t="shared" si="62"/>
        <v/>
      </c>
      <c r="AZ26" s="2" t="str">
        <f t="shared" si="63"/>
        <v/>
      </c>
      <c r="BA26" s="2" t="str">
        <f t="shared" si="64"/>
        <v/>
      </c>
      <c r="BB26" s="2" t="str">
        <f t="shared" si="65"/>
        <v/>
      </c>
      <c r="BC26" s="3" t="s">
        <v>27</v>
      </c>
      <c r="BD26" s="2">
        <f t="shared" si="66"/>
        <v>5.665128063315591E-6</v>
      </c>
      <c r="BE26" s="2">
        <f t="shared" si="67"/>
        <v>8.6797487658508837E-3</v>
      </c>
      <c r="BF26" s="2">
        <f t="shared" si="68"/>
        <v>4.5010643476387398E-2</v>
      </c>
      <c r="BG26" s="2">
        <f t="shared" si="69"/>
        <v>4.5760226395771882E-2</v>
      </c>
      <c r="BH26" s="2" t="str">
        <f t="shared" si="70"/>
        <v/>
      </c>
      <c r="BI26" s="2" t="str">
        <f t="shared" si="71"/>
        <v/>
      </c>
      <c r="BJ26" s="2" t="str">
        <f t="shared" si="72"/>
        <v/>
      </c>
      <c r="BK26" s="2" t="str">
        <f t="shared" si="73"/>
        <v/>
      </c>
      <c r="BL26" s="2" t="str">
        <f t="shared" si="74"/>
        <v/>
      </c>
      <c r="BM26" s="2" t="str">
        <f t="shared" si="75"/>
        <v/>
      </c>
      <c r="BN26" s="2" t="str">
        <f t="shared" si="76"/>
        <v/>
      </c>
      <c r="BO26" s="2" t="str">
        <f t="shared" si="77"/>
        <v/>
      </c>
      <c r="BP26" s="3" t="s">
        <v>27</v>
      </c>
      <c r="BQ26" s="11">
        <f t="shared" si="4"/>
        <v>5.6651601571733806E-6</v>
      </c>
      <c r="BR26" s="11">
        <f t="shared" si="5"/>
        <v>1.9063447987474572E-2</v>
      </c>
      <c r="BS26" s="11">
        <f t="shared" si="6"/>
        <v>4.8592701144983583E-2</v>
      </c>
      <c r="BT26" s="11">
        <f t="shared" si="7"/>
        <v>4.8934110124959324E-2</v>
      </c>
      <c r="BU26" s="11" t="str">
        <f t="shared" si="8"/>
        <v/>
      </c>
      <c r="BV26" s="11" t="str">
        <f t="shared" si="9"/>
        <v/>
      </c>
      <c r="BW26" s="11" t="str">
        <f t="shared" si="10"/>
        <v/>
      </c>
      <c r="BX26" s="11" t="str">
        <f t="shared" si="11"/>
        <v/>
      </c>
      <c r="BY26" s="11" t="str">
        <f t="shared" si="12"/>
        <v/>
      </c>
      <c r="BZ26" s="11" t="str">
        <f t="shared" si="13"/>
        <v/>
      </c>
      <c r="CA26" s="11" t="str">
        <f t="shared" si="14"/>
        <v/>
      </c>
      <c r="CB26" s="11" t="str">
        <f t="shared" si="15"/>
        <v/>
      </c>
      <c r="CC26" s="3" t="s">
        <v>27</v>
      </c>
      <c r="CD26" s="11">
        <f t="shared" si="16"/>
        <v>0.99999433483984279</v>
      </c>
      <c r="CE26" s="11">
        <f t="shared" si="17"/>
        <v>0.98093655201252539</v>
      </c>
      <c r="CF26" s="11">
        <f t="shared" si="18"/>
        <v>0.9514072988550164</v>
      </c>
      <c r="CG26" s="11">
        <f t="shared" si="19"/>
        <v>0.9510658898750407</v>
      </c>
      <c r="CH26" s="11" t="str">
        <f t="shared" si="20"/>
        <v/>
      </c>
      <c r="CI26" s="11" t="str">
        <f t="shared" si="21"/>
        <v/>
      </c>
      <c r="CJ26" s="11" t="str">
        <f t="shared" si="22"/>
        <v/>
      </c>
      <c r="CK26" s="11" t="str">
        <f t="shared" si="23"/>
        <v/>
      </c>
      <c r="CL26" s="11" t="str">
        <f t="shared" si="24"/>
        <v/>
      </c>
      <c r="CM26" s="11" t="str">
        <f t="shared" si="25"/>
        <v/>
      </c>
      <c r="CN26" s="11" t="str">
        <f t="shared" si="26"/>
        <v/>
      </c>
      <c r="CO26" s="11" t="str">
        <f t="shared" si="27"/>
        <v/>
      </c>
      <c r="CP26" s="3" t="s">
        <v>27</v>
      </c>
      <c r="CQ26" s="11">
        <f t="shared" si="78"/>
        <v>3.5478822028693624E-17</v>
      </c>
      <c r="CR26" s="11">
        <f t="shared" si="91"/>
        <v>4.163336342344337E-17</v>
      </c>
      <c r="CS26" s="11">
        <f t="shared" si="92"/>
        <v>1.3877787807814457E-17</v>
      </c>
      <c r="CT26" s="11">
        <f t="shared" si="93"/>
        <v>-2.7755575615628914E-17</v>
      </c>
      <c r="CU26" s="11" t="str">
        <f t="shared" si="94"/>
        <v/>
      </c>
      <c r="CV26" s="11" t="str">
        <f t="shared" si="95"/>
        <v/>
      </c>
      <c r="CW26" s="11" t="str">
        <f t="shared" si="96"/>
        <v/>
      </c>
      <c r="CX26" s="11" t="str">
        <f t="shared" si="97"/>
        <v/>
      </c>
      <c r="CY26" s="11" t="str">
        <f t="shared" si="98"/>
        <v/>
      </c>
      <c r="CZ26" s="11" t="str">
        <f t="shared" si="99"/>
        <v/>
      </c>
      <c r="DA26" s="11" t="str">
        <f t="shared" si="100"/>
        <v/>
      </c>
      <c r="DB26" s="11" t="str">
        <f t="shared" si="101"/>
        <v/>
      </c>
      <c r="DC26" s="3" t="s">
        <v>27</v>
      </c>
      <c r="DD26" s="11">
        <f t="shared" si="79"/>
        <v>5.6651601572088595E-6</v>
      </c>
      <c r="DE26" s="11">
        <f t="shared" si="80"/>
        <v>1.9063447987474613E-2</v>
      </c>
      <c r="DF26" s="11">
        <f t="shared" si="81"/>
        <v>4.8592701144983597E-2</v>
      </c>
      <c r="DG26" s="11">
        <f t="shared" si="82"/>
        <v>4.8934110124959296E-2</v>
      </c>
      <c r="DH26" s="11" t="str">
        <f t="shared" si="83"/>
        <v/>
      </c>
      <c r="DI26" s="11" t="str">
        <f t="shared" si="84"/>
        <v/>
      </c>
      <c r="DJ26" s="11" t="str">
        <f t="shared" si="85"/>
        <v/>
      </c>
      <c r="DK26" s="11" t="str">
        <f t="shared" si="86"/>
        <v/>
      </c>
      <c r="DL26" s="11" t="str">
        <f t="shared" si="87"/>
        <v/>
      </c>
      <c r="DM26" s="11" t="str">
        <f t="shared" si="88"/>
        <v/>
      </c>
      <c r="DN26" s="11" t="str">
        <f t="shared" si="89"/>
        <v/>
      </c>
      <c r="DO26" s="11" t="str">
        <f t="shared" si="90"/>
        <v/>
      </c>
    </row>
    <row r="27" spans="1:119" x14ac:dyDescent="0.25">
      <c r="A27" s="2" t="str">
        <f>'Gene Table'!B26</f>
        <v>DEC</v>
      </c>
      <c r="B27" s="79"/>
      <c r="C27" s="3" t="s">
        <v>28</v>
      </c>
      <c r="D27" s="2">
        <f>IF(SUM('Raw Data'!D$3:D$98)&gt;10,IF(AND(ISNUMBER('Raw Data'!D26),'Raw Data'!D26&lt;40,'Raw Data'!D26&gt;0),'Raw Data'!D26,40),"")</f>
        <v>23.673096000000001</v>
      </c>
      <c r="E27" s="2">
        <f>IF(SUM('Raw Data'!E$3:E$98)&gt;10,IF(AND(ISNUMBER('Raw Data'!E26),'Raw Data'!E26&lt;40,'Raw Data'!E26&gt;0),'Raw Data'!E26,40),"")</f>
        <v>23.542967000000001</v>
      </c>
      <c r="F27" s="2">
        <f>IF(SUM('Raw Data'!F$3:F$98)&gt;10,IF(AND(ISNUMBER('Raw Data'!F26),'Raw Data'!F26&lt;40,'Raw Data'!F26&gt;0),'Raw Data'!F26,40),"")</f>
        <v>23.543790000000001</v>
      </c>
      <c r="G27" s="2">
        <f>IF(SUM('Raw Data'!G$3:G$98)&gt;10,IF(AND(ISNUMBER('Raw Data'!G26),'Raw Data'!G26&lt;40,'Raw Data'!G26&gt;0),'Raw Data'!G26,40),"")</f>
        <v>23.428595999999999</v>
      </c>
      <c r="H27" s="2" t="str">
        <f>IF(SUM('Raw Data'!H$3:H$98)&gt;10,IF(AND(ISNUMBER('Raw Data'!H26),'Raw Data'!H26&lt;40,'Raw Data'!H26&gt;0),'Raw Data'!H26,40),"")</f>
        <v/>
      </c>
      <c r="I27" s="2" t="str">
        <f>IF(SUM('Raw Data'!I$3:I$98)&gt;10,IF(AND(ISNUMBER('Raw Data'!I26),'Raw Data'!I26&lt;40,'Raw Data'!I26&gt;0),'Raw Data'!I26,40),"")</f>
        <v/>
      </c>
      <c r="J27" s="2" t="str">
        <f>IF(SUM('Raw Data'!J$3:J$98)&gt;10,IF(AND(ISNUMBER('Raw Data'!J26),'Raw Data'!J26&lt;40,'Raw Data'!J26&gt;0),'Raw Data'!J26,40),"")</f>
        <v/>
      </c>
      <c r="K27" s="2" t="str">
        <f>IF(SUM('Raw Data'!K$3:K$98)&gt;10,IF(AND(ISNUMBER('Raw Data'!K26),'Raw Data'!K26&lt;40,'Raw Data'!K26&gt;0),'Raw Data'!K26,40),"")</f>
        <v/>
      </c>
      <c r="L27" s="2" t="str">
        <f>IF(SUM('Raw Data'!L$3:L$98)&gt;10,IF(AND(ISNUMBER('Raw Data'!L26),'Raw Data'!L26&lt;40,'Raw Data'!L26&gt;0),'Raw Data'!L26,40),"")</f>
        <v/>
      </c>
      <c r="M27" s="2" t="str">
        <f>IF(SUM('Raw Data'!M$3:M$98)&gt;10,IF(AND(ISNUMBER('Raw Data'!M26),'Raw Data'!M26&lt;40,'Raw Data'!M26&gt;0),'Raw Data'!M26,40),"")</f>
        <v/>
      </c>
      <c r="N27" s="2" t="str">
        <f>IF(SUM('Raw Data'!N$3:N$98)&gt;10,IF(AND(ISNUMBER('Raw Data'!N26),'Raw Data'!N26&lt;40,'Raw Data'!N26&gt;0),'Raw Data'!N26,40),"")</f>
        <v/>
      </c>
      <c r="O27" s="2" t="str">
        <f>IF(SUM('Raw Data'!O$3:O$98)&gt;10,IF(AND(ISNUMBER('Raw Data'!O26),'Raw Data'!O26&lt;40,'Raw Data'!O26&gt;0),'Raw Data'!O26,40),"")</f>
        <v/>
      </c>
      <c r="P27" s="3" t="s">
        <v>28</v>
      </c>
      <c r="Q27" s="2">
        <f t="shared" si="30"/>
        <v>8.5843240000000023</v>
      </c>
      <c r="R27" s="2">
        <f t="shared" si="31"/>
        <v>6.9431359999999991</v>
      </c>
      <c r="S27" s="2">
        <f t="shared" si="32"/>
        <v>5.770509999999998</v>
      </c>
      <c r="T27" s="2">
        <f t="shared" si="33"/>
        <v>6.3350260000000027</v>
      </c>
      <c r="U27" s="2" t="str">
        <f t="shared" si="34"/>
        <v/>
      </c>
      <c r="V27" s="2" t="str">
        <f t="shared" si="35"/>
        <v/>
      </c>
      <c r="W27" s="2" t="str">
        <f t="shared" si="36"/>
        <v/>
      </c>
      <c r="X27" s="2" t="str">
        <f t="shared" si="37"/>
        <v/>
      </c>
      <c r="Y27" s="2" t="str">
        <f t="shared" si="38"/>
        <v/>
      </c>
      <c r="Z27" s="2" t="str">
        <f t="shared" si="39"/>
        <v/>
      </c>
      <c r="AA27" s="2" t="str">
        <f t="shared" si="40"/>
        <v/>
      </c>
      <c r="AB27" s="2" t="str">
        <f t="shared" si="41"/>
        <v/>
      </c>
      <c r="AC27" s="3" t="s">
        <v>28</v>
      </c>
      <c r="AD27" s="2">
        <f t="shared" si="42"/>
        <v>0.12690399999999968</v>
      </c>
      <c r="AE27" s="2">
        <f t="shared" si="43"/>
        <v>0.35703299999999771</v>
      </c>
      <c r="AF27" s="2">
        <f t="shared" si="44"/>
        <v>0.46485999999999805</v>
      </c>
      <c r="AG27" s="2">
        <f t="shared" si="45"/>
        <v>0.22911700000000224</v>
      </c>
      <c r="AH27" s="2" t="str">
        <f t="shared" si="46"/>
        <v/>
      </c>
      <c r="AI27" s="2" t="str">
        <f t="shared" si="47"/>
        <v/>
      </c>
      <c r="AJ27" s="2" t="str">
        <f t="shared" si="48"/>
        <v/>
      </c>
      <c r="AK27" s="2" t="str">
        <f t="shared" si="49"/>
        <v/>
      </c>
      <c r="AL27" s="2" t="str">
        <f t="shared" si="50"/>
        <v/>
      </c>
      <c r="AM27" s="2" t="str">
        <f t="shared" si="51"/>
        <v/>
      </c>
      <c r="AN27" s="2" t="str">
        <f t="shared" si="52"/>
        <v/>
      </c>
      <c r="AO27" s="2" t="str">
        <f t="shared" si="53"/>
        <v/>
      </c>
      <c r="AP27" s="3" t="s">
        <v>28</v>
      </c>
      <c r="AQ27" s="2">
        <f t="shared" si="54"/>
        <v>5.9121050000000004</v>
      </c>
      <c r="AR27" s="2">
        <f t="shared" si="55"/>
        <v>5.4477799999999981</v>
      </c>
      <c r="AS27" s="2">
        <f t="shared" si="56"/>
        <v>4.604181999999998</v>
      </c>
      <c r="AT27" s="2">
        <f t="shared" si="57"/>
        <v>5.3511400000000009</v>
      </c>
      <c r="AU27" s="2" t="str">
        <f t="shared" si="58"/>
        <v/>
      </c>
      <c r="AV27" s="2" t="str">
        <f t="shared" si="59"/>
        <v/>
      </c>
      <c r="AW27" s="2" t="str">
        <f t="shared" si="60"/>
        <v/>
      </c>
      <c r="AX27" s="2" t="str">
        <f t="shared" si="61"/>
        <v/>
      </c>
      <c r="AY27" s="2" t="str">
        <f t="shared" si="62"/>
        <v/>
      </c>
      <c r="AZ27" s="2" t="str">
        <f t="shared" si="63"/>
        <v/>
      </c>
      <c r="BA27" s="2" t="str">
        <f t="shared" si="64"/>
        <v/>
      </c>
      <c r="BB27" s="2" t="str">
        <f t="shared" si="65"/>
        <v/>
      </c>
      <c r="BC27" s="3" t="s">
        <v>28</v>
      </c>
      <c r="BD27" s="2">
        <f t="shared" si="66"/>
        <v>2.6053194607432474E-3</v>
      </c>
      <c r="BE27" s="2">
        <f t="shared" si="67"/>
        <v>8.1265797195420823E-3</v>
      </c>
      <c r="BF27" s="2">
        <f t="shared" si="68"/>
        <v>1.8319069053341373E-2</v>
      </c>
      <c r="BG27" s="2">
        <f t="shared" si="69"/>
        <v>1.2387028895636079E-2</v>
      </c>
      <c r="BH27" s="2" t="str">
        <f t="shared" si="70"/>
        <v/>
      </c>
      <c r="BI27" s="2" t="str">
        <f t="shared" si="71"/>
        <v/>
      </c>
      <c r="BJ27" s="2" t="str">
        <f t="shared" si="72"/>
        <v/>
      </c>
      <c r="BK27" s="2" t="str">
        <f t="shared" si="73"/>
        <v/>
      </c>
      <c r="BL27" s="2" t="str">
        <f t="shared" si="74"/>
        <v/>
      </c>
      <c r="BM27" s="2" t="str">
        <f t="shared" si="75"/>
        <v/>
      </c>
      <c r="BN27" s="2" t="str">
        <f t="shared" si="76"/>
        <v/>
      </c>
      <c r="BO27" s="2" t="str">
        <f t="shared" si="77"/>
        <v/>
      </c>
      <c r="BP27" s="3" t="s">
        <v>28</v>
      </c>
      <c r="BQ27" s="11">
        <f t="shared" si="4"/>
        <v>0.98335008541689395</v>
      </c>
      <c r="BR27" s="11">
        <f t="shared" si="5"/>
        <v>0.97690071390587563</v>
      </c>
      <c r="BS27" s="11">
        <f t="shared" si="6"/>
        <v>0.9581174845325322</v>
      </c>
      <c r="BT27" s="11">
        <f t="shared" si="7"/>
        <v>0.97519383867516063</v>
      </c>
      <c r="BU27" s="11" t="str">
        <f t="shared" si="8"/>
        <v/>
      </c>
      <c r="BV27" s="11" t="str">
        <f t="shared" si="9"/>
        <v/>
      </c>
      <c r="BW27" s="11" t="str">
        <f t="shared" si="10"/>
        <v/>
      </c>
      <c r="BX27" s="11" t="str">
        <f t="shared" si="11"/>
        <v/>
      </c>
      <c r="BY27" s="11" t="str">
        <f t="shared" si="12"/>
        <v/>
      </c>
      <c r="BZ27" s="11" t="str">
        <f t="shared" si="13"/>
        <v/>
      </c>
      <c r="CA27" s="11" t="str">
        <f t="shared" si="14"/>
        <v/>
      </c>
      <c r="CB27" s="11" t="str">
        <f t="shared" si="15"/>
        <v/>
      </c>
      <c r="CC27" s="3" t="s">
        <v>28</v>
      </c>
      <c r="CD27" s="11">
        <f t="shared" si="16"/>
        <v>1.6649914583106065E-2</v>
      </c>
      <c r="CE27" s="11">
        <f t="shared" si="17"/>
        <v>2.3099286094124316E-2</v>
      </c>
      <c r="CF27" s="11">
        <f t="shared" si="18"/>
        <v>4.1882515467467768E-2</v>
      </c>
      <c r="CG27" s="11">
        <f t="shared" si="19"/>
        <v>2.4806161324839336E-2</v>
      </c>
      <c r="CH27" s="11" t="str">
        <f t="shared" si="20"/>
        <v/>
      </c>
      <c r="CI27" s="11" t="str">
        <f t="shared" si="21"/>
        <v/>
      </c>
      <c r="CJ27" s="11" t="str">
        <f t="shared" si="22"/>
        <v/>
      </c>
      <c r="CK27" s="11" t="str">
        <f t="shared" si="23"/>
        <v/>
      </c>
      <c r="CL27" s="11" t="str">
        <f t="shared" si="24"/>
        <v/>
      </c>
      <c r="CM27" s="11" t="str">
        <f t="shared" si="25"/>
        <v/>
      </c>
      <c r="CN27" s="11" t="str">
        <f t="shared" si="26"/>
        <v/>
      </c>
      <c r="CO27" s="11" t="str">
        <f t="shared" si="27"/>
        <v/>
      </c>
      <c r="CP27" s="3" t="s">
        <v>28</v>
      </c>
      <c r="CQ27" s="11">
        <f t="shared" si="78"/>
        <v>0</v>
      </c>
      <c r="CR27" s="11">
        <f t="shared" si="91"/>
        <v>0</v>
      </c>
      <c r="CS27" s="11">
        <f t="shared" si="92"/>
        <v>0</v>
      </c>
      <c r="CT27" s="11">
        <f t="shared" si="93"/>
        <v>0</v>
      </c>
      <c r="CU27" s="11" t="str">
        <f t="shared" si="94"/>
        <v/>
      </c>
      <c r="CV27" s="11" t="str">
        <f t="shared" si="95"/>
        <v/>
      </c>
      <c r="CW27" s="11" t="str">
        <f t="shared" si="96"/>
        <v/>
      </c>
      <c r="CX27" s="11" t="str">
        <f t="shared" si="97"/>
        <v/>
      </c>
      <c r="CY27" s="11" t="str">
        <f t="shared" si="98"/>
        <v/>
      </c>
      <c r="CZ27" s="11" t="str">
        <f t="shared" si="99"/>
        <v/>
      </c>
      <c r="DA27" s="11" t="str">
        <f t="shared" si="100"/>
        <v/>
      </c>
      <c r="DB27" s="11" t="str">
        <f t="shared" si="101"/>
        <v/>
      </c>
      <c r="DC27" s="3" t="s">
        <v>28</v>
      </c>
      <c r="DD27" s="11">
        <f t="shared" si="79"/>
        <v>0.98335008541689395</v>
      </c>
      <c r="DE27" s="11">
        <f t="shared" si="80"/>
        <v>0.97690071390587563</v>
      </c>
      <c r="DF27" s="11">
        <f t="shared" si="81"/>
        <v>0.9581174845325322</v>
      </c>
      <c r="DG27" s="11">
        <f t="shared" si="82"/>
        <v>0.97519383867516063</v>
      </c>
      <c r="DH27" s="11" t="str">
        <f t="shared" si="83"/>
        <v/>
      </c>
      <c r="DI27" s="11" t="str">
        <f t="shared" si="84"/>
        <v/>
      </c>
      <c r="DJ27" s="11" t="str">
        <f t="shared" si="85"/>
        <v/>
      </c>
      <c r="DK27" s="11" t="str">
        <f t="shared" si="86"/>
        <v/>
      </c>
      <c r="DL27" s="11" t="str">
        <f t="shared" si="87"/>
        <v/>
      </c>
      <c r="DM27" s="11" t="str">
        <f t="shared" si="88"/>
        <v/>
      </c>
      <c r="DN27" s="11" t="str">
        <f t="shared" si="89"/>
        <v/>
      </c>
      <c r="DO27" s="11" t="str">
        <f t="shared" si="90"/>
        <v/>
      </c>
    </row>
    <row r="28" spans="1:119" x14ac:dyDescent="0.25">
      <c r="A28" s="2" t="str">
        <f>'Gene Table'!B3</f>
        <v>ADAM23</v>
      </c>
      <c r="B28" s="77" t="s">
        <v>29</v>
      </c>
      <c r="C28" s="3" t="s">
        <v>30</v>
      </c>
      <c r="D28" s="2">
        <f>IF(SUM('Raw Data'!D$3:D$98)&gt;10,IF(AND(ISNUMBER('Raw Data'!D27),'Raw Data'!D27&lt;40,'Raw Data'!D27&gt;0),'Raw Data'!D27,40),"")</f>
        <v>40</v>
      </c>
      <c r="E28" s="2">
        <f>IF(SUM('Raw Data'!E$3:E$98)&gt;10,IF(AND(ISNUMBER('Raw Data'!E27),'Raw Data'!E27&lt;40,'Raw Data'!E27&gt;0),'Raw Data'!E27,40),"")</f>
        <v>24.655871999999999</v>
      </c>
      <c r="F28" s="2">
        <f>IF(SUM('Raw Data'!F$3:F$98)&gt;10,IF(AND(ISNUMBER('Raw Data'!F27),'Raw Data'!F27&lt;40,'Raw Data'!F27&gt;0),'Raw Data'!F27,40),"")</f>
        <v>22.924586999999999</v>
      </c>
      <c r="G28" s="2">
        <f>IF(SUM('Raw Data'!G$3:G$98)&gt;10,IF(AND(ISNUMBER('Raw Data'!G27),'Raw Data'!G27&lt;40,'Raw Data'!G27&gt;0),'Raw Data'!G27,40),"")</f>
        <v>22.332605000000001</v>
      </c>
      <c r="H28" s="2" t="str">
        <f>IF(SUM('Raw Data'!H$3:H$98)&gt;10,IF(AND(ISNUMBER('Raw Data'!H27),'Raw Data'!H27&lt;40,'Raw Data'!H27&gt;0),'Raw Data'!H27,40),"")</f>
        <v/>
      </c>
      <c r="I28" s="2" t="str">
        <f>IF(SUM('Raw Data'!I$3:I$98)&gt;10,IF(AND(ISNUMBER('Raw Data'!I27),'Raw Data'!I27&lt;40,'Raw Data'!I27&gt;0),'Raw Data'!I27,40),"")</f>
        <v/>
      </c>
      <c r="J28" s="2" t="str">
        <f>IF(SUM('Raw Data'!J$3:J$98)&gt;10,IF(AND(ISNUMBER('Raw Data'!J27),'Raw Data'!J27&lt;40,'Raw Data'!J27&gt;0),'Raw Data'!J27,40),"")</f>
        <v/>
      </c>
      <c r="K28" s="2" t="str">
        <f>IF(SUM('Raw Data'!K$3:K$98)&gt;10,IF(AND(ISNUMBER('Raw Data'!K27),'Raw Data'!K27&lt;40,'Raw Data'!K27&gt;0),'Raw Data'!K27,40),"")</f>
        <v/>
      </c>
      <c r="L28" s="2" t="str">
        <f>IF(SUM('Raw Data'!L$3:L$98)&gt;10,IF(AND(ISNUMBER('Raw Data'!L27),'Raw Data'!L27&lt;40,'Raw Data'!L27&gt;0),'Raw Data'!L27,40),"")</f>
        <v/>
      </c>
      <c r="M28" s="2" t="str">
        <f>IF(SUM('Raw Data'!M$3:M$98)&gt;10,IF(AND(ISNUMBER('Raw Data'!M27),'Raw Data'!M27&lt;40,'Raw Data'!M27&gt;0),'Raw Data'!M27,40),"")</f>
        <v/>
      </c>
      <c r="N28" s="2" t="str">
        <f>IF(SUM('Raw Data'!N$3:N$98)&gt;10,IF(AND(ISNUMBER('Raw Data'!N27),'Raw Data'!N27&lt;40,'Raw Data'!N27&gt;0),'Raw Data'!N27,40),"")</f>
        <v/>
      </c>
      <c r="O28" s="2" t="str">
        <f>IF(SUM('Raw Data'!O$3:O$98)&gt;10,IF(AND(ISNUMBER('Raw Data'!O27),'Raw Data'!O27&lt;40,'Raw Data'!O27&gt;0),'Raw Data'!O27,40),"")</f>
        <v/>
      </c>
    </row>
    <row r="29" spans="1:119" x14ac:dyDescent="0.25">
      <c r="A29" s="2" t="str">
        <f>'Gene Table'!B4</f>
        <v>BRCA1</v>
      </c>
      <c r="B29" s="78"/>
      <c r="C29" s="3" t="s">
        <v>31</v>
      </c>
      <c r="D29" s="2">
        <f>IF(SUM('Raw Data'!D$3:D$98)&gt;10,IF(AND(ISNUMBER('Raw Data'!D28),'Raw Data'!D28&lt;40,'Raw Data'!D28&gt;0),'Raw Data'!D28,40),"")</f>
        <v>31.96434</v>
      </c>
      <c r="E29" s="2">
        <f>IF(SUM('Raw Data'!E$3:E$98)&gt;10,IF(AND(ISNUMBER('Raw Data'!E28),'Raw Data'!E28&lt;40,'Raw Data'!E28&gt;0),'Raw Data'!E28,40),"")</f>
        <v>24.318726999999999</v>
      </c>
      <c r="F29" s="2">
        <f>IF(SUM('Raw Data'!F$3:F$98)&gt;10,IF(AND(ISNUMBER('Raw Data'!F28),'Raw Data'!F28&lt;40,'Raw Data'!F28&gt;0),'Raw Data'!F28,40),"")</f>
        <v>22.456543</v>
      </c>
      <c r="G29" s="2">
        <f>IF(SUM('Raw Data'!G$3:G$98)&gt;10,IF(AND(ISNUMBER('Raw Data'!G28),'Raw Data'!G28&lt;40,'Raw Data'!G28&gt;0),'Raw Data'!G28,40),"")</f>
        <v>21.917584999999999</v>
      </c>
      <c r="H29" s="2" t="str">
        <f>IF(SUM('Raw Data'!H$3:H$98)&gt;10,IF(AND(ISNUMBER('Raw Data'!H28),'Raw Data'!H28&lt;40,'Raw Data'!H28&gt;0),'Raw Data'!H28,40),"")</f>
        <v/>
      </c>
      <c r="I29" s="2" t="str">
        <f>IF(SUM('Raw Data'!I$3:I$98)&gt;10,IF(AND(ISNUMBER('Raw Data'!I28),'Raw Data'!I28&lt;40,'Raw Data'!I28&gt;0),'Raw Data'!I28,40),"")</f>
        <v/>
      </c>
      <c r="J29" s="2" t="str">
        <f>IF(SUM('Raw Data'!J$3:J$98)&gt;10,IF(AND(ISNUMBER('Raw Data'!J28),'Raw Data'!J28&lt;40,'Raw Data'!J28&gt;0),'Raw Data'!J28,40),"")</f>
        <v/>
      </c>
      <c r="K29" s="2" t="str">
        <f>IF(SUM('Raw Data'!K$3:K$98)&gt;10,IF(AND(ISNUMBER('Raw Data'!K28),'Raw Data'!K28&lt;40,'Raw Data'!K28&gt;0),'Raw Data'!K28,40),"")</f>
        <v/>
      </c>
      <c r="L29" s="2" t="str">
        <f>IF(SUM('Raw Data'!L$3:L$98)&gt;10,IF(AND(ISNUMBER('Raw Data'!L28),'Raw Data'!L28&lt;40,'Raw Data'!L28&gt;0),'Raw Data'!L28,40),"")</f>
        <v/>
      </c>
      <c r="M29" s="2" t="str">
        <f>IF(SUM('Raw Data'!M$3:M$98)&gt;10,IF(AND(ISNUMBER('Raw Data'!M28),'Raw Data'!M28&lt;40,'Raw Data'!M28&gt;0),'Raw Data'!M28,40),"")</f>
        <v/>
      </c>
      <c r="N29" s="2" t="str">
        <f>IF(SUM('Raw Data'!N$3:N$98)&gt;10,IF(AND(ISNUMBER('Raw Data'!N28),'Raw Data'!N28&lt;40,'Raw Data'!N28&gt;0),'Raw Data'!N28,40),"")</f>
        <v/>
      </c>
      <c r="O29" s="2" t="str">
        <f>IF(SUM('Raw Data'!O$3:O$98)&gt;10,IF(AND(ISNUMBER('Raw Data'!O28),'Raw Data'!O28&lt;40,'Raw Data'!O28&gt;0),'Raw Data'!O28,40),"")</f>
        <v/>
      </c>
    </row>
    <row r="30" spans="1:119" x14ac:dyDescent="0.25">
      <c r="A30" s="2" t="str">
        <f>'Gene Table'!B5</f>
        <v>CCNA1</v>
      </c>
      <c r="B30" s="78"/>
      <c r="C30" s="3" t="s">
        <v>32</v>
      </c>
      <c r="D30" s="2">
        <f>IF(SUM('Raw Data'!D$3:D$98)&gt;10,IF(AND(ISNUMBER('Raw Data'!D29),'Raw Data'!D29&lt;40,'Raw Data'!D29&gt;0),'Raw Data'!D29,40),"")</f>
        <v>30.181199999999997</v>
      </c>
      <c r="E30" s="2">
        <f>IF(SUM('Raw Data'!E$3:E$98)&gt;10,IF(AND(ISNUMBER('Raw Data'!E29),'Raw Data'!E29&lt;40,'Raw Data'!E29&gt;0),'Raw Data'!E29,40),"")</f>
        <v>28.239965000000002</v>
      </c>
      <c r="F30" s="2">
        <f>IF(SUM('Raw Data'!F$3:F$98)&gt;10,IF(AND(ISNUMBER('Raw Data'!F29),'Raw Data'!F29&lt;40,'Raw Data'!F29&gt;0),'Raw Data'!F29,40),"")</f>
        <v>26.317205000000001</v>
      </c>
      <c r="G30" s="2">
        <f>IF(SUM('Raw Data'!G$3:G$98)&gt;10,IF(AND(ISNUMBER('Raw Data'!G29),'Raw Data'!G29&lt;40,'Raw Data'!G29&gt;0),'Raw Data'!G29,40),"")</f>
        <v>26.051067</v>
      </c>
      <c r="H30" s="2" t="str">
        <f>IF(SUM('Raw Data'!H$3:H$98)&gt;10,IF(AND(ISNUMBER('Raw Data'!H29),'Raw Data'!H29&lt;40,'Raw Data'!H29&gt;0),'Raw Data'!H29,40),"")</f>
        <v/>
      </c>
      <c r="I30" s="2" t="str">
        <f>IF(SUM('Raw Data'!I$3:I$98)&gt;10,IF(AND(ISNUMBER('Raw Data'!I29),'Raw Data'!I29&lt;40,'Raw Data'!I29&gt;0),'Raw Data'!I29,40),"")</f>
        <v/>
      </c>
      <c r="J30" s="2" t="str">
        <f>IF(SUM('Raw Data'!J$3:J$98)&gt;10,IF(AND(ISNUMBER('Raw Data'!J29),'Raw Data'!J29&lt;40,'Raw Data'!J29&gt;0),'Raw Data'!J29,40),"")</f>
        <v/>
      </c>
      <c r="K30" s="2" t="str">
        <f>IF(SUM('Raw Data'!K$3:K$98)&gt;10,IF(AND(ISNUMBER('Raw Data'!K29),'Raw Data'!K29&lt;40,'Raw Data'!K29&gt;0),'Raw Data'!K29,40),"")</f>
        <v/>
      </c>
      <c r="L30" s="2" t="str">
        <f>IF(SUM('Raw Data'!L$3:L$98)&gt;10,IF(AND(ISNUMBER('Raw Data'!L29),'Raw Data'!L29&lt;40,'Raw Data'!L29&gt;0),'Raw Data'!L29,40),"")</f>
        <v/>
      </c>
      <c r="M30" s="2" t="str">
        <f>IF(SUM('Raw Data'!M$3:M$98)&gt;10,IF(AND(ISNUMBER('Raw Data'!M29),'Raw Data'!M29&lt;40,'Raw Data'!M29&gt;0),'Raw Data'!M29,40),"")</f>
        <v/>
      </c>
      <c r="N30" s="2" t="str">
        <f>IF(SUM('Raw Data'!N$3:N$98)&gt;10,IF(AND(ISNUMBER('Raw Data'!N29),'Raw Data'!N29&lt;40,'Raw Data'!N29&gt;0),'Raw Data'!N29,40),"")</f>
        <v/>
      </c>
      <c r="O30" s="2" t="str">
        <f>IF(SUM('Raw Data'!O$3:O$98)&gt;10,IF(AND(ISNUMBER('Raw Data'!O29),'Raw Data'!O29&lt;40,'Raw Data'!O29&gt;0),'Raw Data'!O29,40),"")</f>
        <v/>
      </c>
    </row>
    <row r="31" spans="1:119" x14ac:dyDescent="0.25">
      <c r="A31" s="2" t="str">
        <f>'Gene Table'!B6</f>
        <v>CCND2</v>
      </c>
      <c r="B31" s="78"/>
      <c r="C31" s="3" t="s">
        <v>33</v>
      </c>
      <c r="D31" s="2">
        <f>IF(SUM('Raw Data'!D$3:D$98)&gt;10,IF(AND(ISNUMBER('Raw Data'!D30),'Raw Data'!D30&lt;40,'Raw Data'!D30&gt;0),'Raw Data'!D30,40),"")</f>
        <v>40</v>
      </c>
      <c r="E31" s="2">
        <f>IF(SUM('Raw Data'!E$3:E$98)&gt;10,IF(AND(ISNUMBER('Raw Data'!E30),'Raw Data'!E30&lt;40,'Raw Data'!E30&gt;0),'Raw Data'!E30,40),"")</f>
        <v>25.246065000000002</v>
      </c>
      <c r="F31" s="2">
        <f>IF(SUM('Raw Data'!F$3:F$98)&gt;10,IF(AND(ISNUMBER('Raw Data'!F30),'Raw Data'!F30&lt;40,'Raw Data'!F30&gt;0),'Raw Data'!F30,40),"")</f>
        <v>23.432236</v>
      </c>
      <c r="G31" s="2">
        <f>IF(SUM('Raw Data'!G$3:G$98)&gt;10,IF(AND(ISNUMBER('Raw Data'!G30),'Raw Data'!G30&lt;40,'Raw Data'!G30&gt;0),'Raw Data'!G30,40),"")</f>
        <v>22.844124000000001</v>
      </c>
      <c r="H31" s="2" t="str">
        <f>IF(SUM('Raw Data'!H$3:H$98)&gt;10,IF(AND(ISNUMBER('Raw Data'!H30),'Raw Data'!H30&lt;40,'Raw Data'!H30&gt;0),'Raw Data'!H30,40),"")</f>
        <v/>
      </c>
      <c r="I31" s="2" t="str">
        <f>IF(SUM('Raw Data'!I$3:I$98)&gt;10,IF(AND(ISNUMBER('Raw Data'!I30),'Raw Data'!I30&lt;40,'Raw Data'!I30&gt;0),'Raw Data'!I30,40),"")</f>
        <v/>
      </c>
      <c r="J31" s="2" t="str">
        <f>IF(SUM('Raw Data'!J$3:J$98)&gt;10,IF(AND(ISNUMBER('Raw Data'!J30),'Raw Data'!J30&lt;40,'Raw Data'!J30&gt;0),'Raw Data'!J30,40),"")</f>
        <v/>
      </c>
      <c r="K31" s="2" t="str">
        <f>IF(SUM('Raw Data'!K$3:K$98)&gt;10,IF(AND(ISNUMBER('Raw Data'!K30),'Raw Data'!K30&lt;40,'Raw Data'!K30&gt;0),'Raw Data'!K30,40),"")</f>
        <v/>
      </c>
      <c r="L31" s="2" t="str">
        <f>IF(SUM('Raw Data'!L$3:L$98)&gt;10,IF(AND(ISNUMBER('Raw Data'!L30),'Raw Data'!L30&lt;40,'Raw Data'!L30&gt;0),'Raw Data'!L30,40),"")</f>
        <v/>
      </c>
      <c r="M31" s="2" t="str">
        <f>IF(SUM('Raw Data'!M$3:M$98)&gt;10,IF(AND(ISNUMBER('Raw Data'!M30),'Raw Data'!M30&lt;40,'Raw Data'!M30&gt;0),'Raw Data'!M30,40),"")</f>
        <v/>
      </c>
      <c r="N31" s="2" t="str">
        <f>IF(SUM('Raw Data'!N$3:N$98)&gt;10,IF(AND(ISNUMBER('Raw Data'!N30),'Raw Data'!N30&lt;40,'Raw Data'!N30&gt;0),'Raw Data'!N30,40),"")</f>
        <v/>
      </c>
      <c r="O31" s="2" t="str">
        <f>IF(SUM('Raw Data'!O$3:O$98)&gt;10,IF(AND(ISNUMBER('Raw Data'!O30),'Raw Data'!O30&lt;40,'Raw Data'!O30&gt;0),'Raw Data'!O30,40),"")</f>
        <v/>
      </c>
    </row>
    <row r="32" spans="1:119" x14ac:dyDescent="0.25">
      <c r="A32" s="2" t="str">
        <f>'Gene Table'!B7</f>
        <v>CDH1</v>
      </c>
      <c r="B32" s="78"/>
      <c r="C32" s="3" t="s">
        <v>34</v>
      </c>
      <c r="D32" s="2">
        <f>IF(SUM('Raw Data'!D$3:D$98)&gt;10,IF(AND(ISNUMBER('Raw Data'!D31),'Raw Data'!D31&lt;40,'Raw Data'!D31&gt;0),'Raw Data'!D31,40),"")</f>
        <v>33.782417000000002</v>
      </c>
      <c r="E32" s="2">
        <f>IF(SUM('Raw Data'!E$3:E$98)&gt;10,IF(AND(ISNUMBER('Raw Data'!E31),'Raw Data'!E31&lt;40,'Raw Data'!E31&gt;0),'Raw Data'!E31,40),"")</f>
        <v>24.288879999999999</v>
      </c>
      <c r="F32" s="2">
        <f>IF(SUM('Raw Data'!F$3:F$98)&gt;10,IF(AND(ISNUMBER('Raw Data'!F31),'Raw Data'!F31&lt;40,'Raw Data'!F31&gt;0),'Raw Data'!F31,40),"")</f>
        <v>22.439947</v>
      </c>
      <c r="G32" s="2">
        <f>IF(SUM('Raw Data'!G$3:G$98)&gt;10,IF(AND(ISNUMBER('Raw Data'!G31),'Raw Data'!G31&lt;40,'Raw Data'!G31&gt;0),'Raw Data'!G31,40),"")</f>
        <v>21.95214</v>
      </c>
      <c r="H32" s="2" t="str">
        <f>IF(SUM('Raw Data'!H$3:H$98)&gt;10,IF(AND(ISNUMBER('Raw Data'!H31),'Raw Data'!H31&lt;40,'Raw Data'!H31&gt;0),'Raw Data'!H31,40),"")</f>
        <v/>
      </c>
      <c r="I32" s="2" t="str">
        <f>IF(SUM('Raw Data'!I$3:I$98)&gt;10,IF(AND(ISNUMBER('Raw Data'!I31),'Raw Data'!I31&lt;40,'Raw Data'!I31&gt;0),'Raw Data'!I31,40),"")</f>
        <v/>
      </c>
      <c r="J32" s="2" t="str">
        <f>IF(SUM('Raw Data'!J$3:J$98)&gt;10,IF(AND(ISNUMBER('Raw Data'!J31),'Raw Data'!J31&lt;40,'Raw Data'!J31&gt;0),'Raw Data'!J31,40),"")</f>
        <v/>
      </c>
      <c r="K32" s="2" t="str">
        <f>IF(SUM('Raw Data'!K$3:K$98)&gt;10,IF(AND(ISNUMBER('Raw Data'!K31),'Raw Data'!K31&lt;40,'Raw Data'!K31&gt;0),'Raw Data'!K31,40),"")</f>
        <v/>
      </c>
      <c r="L32" s="2" t="str">
        <f>IF(SUM('Raw Data'!L$3:L$98)&gt;10,IF(AND(ISNUMBER('Raw Data'!L31),'Raw Data'!L31&lt;40,'Raw Data'!L31&gt;0),'Raw Data'!L31,40),"")</f>
        <v/>
      </c>
      <c r="M32" s="2" t="str">
        <f>IF(SUM('Raw Data'!M$3:M$98)&gt;10,IF(AND(ISNUMBER('Raw Data'!M31),'Raw Data'!M31&lt;40,'Raw Data'!M31&gt;0),'Raw Data'!M31,40),"")</f>
        <v/>
      </c>
      <c r="N32" s="2" t="str">
        <f>IF(SUM('Raw Data'!N$3:N$98)&gt;10,IF(AND(ISNUMBER('Raw Data'!N31),'Raw Data'!N31&lt;40,'Raw Data'!N31&gt;0),'Raw Data'!N31,40),"")</f>
        <v/>
      </c>
      <c r="O32" s="2" t="str">
        <f>IF(SUM('Raw Data'!O$3:O$98)&gt;10,IF(AND(ISNUMBER('Raw Data'!O31),'Raw Data'!O31&lt;40,'Raw Data'!O31&gt;0),'Raw Data'!O31,40),"")</f>
        <v/>
      </c>
    </row>
    <row r="33" spans="1:15" x14ac:dyDescent="0.25">
      <c r="A33" s="2" t="str">
        <f>'Gene Table'!B8</f>
        <v>CDH13</v>
      </c>
      <c r="B33" s="78"/>
      <c r="C33" s="3" t="s">
        <v>35</v>
      </c>
      <c r="D33" s="2">
        <f>IF(SUM('Raw Data'!D$3:D$98)&gt;10,IF(AND(ISNUMBER('Raw Data'!D32),'Raw Data'!D32&lt;40,'Raw Data'!D32&gt;0),'Raw Data'!D32,40),"")</f>
        <v>40</v>
      </c>
      <c r="E33" s="2">
        <f>IF(SUM('Raw Data'!E$3:E$98)&gt;10,IF(AND(ISNUMBER('Raw Data'!E32),'Raw Data'!E32&lt;40,'Raw Data'!E32&gt;0),'Raw Data'!E32,40),"")</f>
        <v>24.951649</v>
      </c>
      <c r="F33" s="2">
        <f>IF(SUM('Raw Data'!F$3:F$98)&gt;10,IF(AND(ISNUMBER('Raw Data'!F32),'Raw Data'!F32&lt;40,'Raw Data'!F32&gt;0),'Raw Data'!F32,40),"")</f>
        <v>23.097556999999998</v>
      </c>
      <c r="G33" s="2">
        <f>IF(SUM('Raw Data'!G$3:G$98)&gt;10,IF(AND(ISNUMBER('Raw Data'!G32),'Raw Data'!G32&lt;40,'Raw Data'!G32&gt;0),'Raw Data'!G32,40),"")</f>
        <v>22.548855</v>
      </c>
      <c r="H33" s="2" t="str">
        <f>IF(SUM('Raw Data'!H$3:H$98)&gt;10,IF(AND(ISNUMBER('Raw Data'!H32),'Raw Data'!H32&lt;40,'Raw Data'!H32&gt;0),'Raw Data'!H32,40),"")</f>
        <v/>
      </c>
      <c r="I33" s="2" t="str">
        <f>IF(SUM('Raw Data'!I$3:I$98)&gt;10,IF(AND(ISNUMBER('Raw Data'!I32),'Raw Data'!I32&lt;40,'Raw Data'!I32&gt;0),'Raw Data'!I32,40),"")</f>
        <v/>
      </c>
      <c r="J33" s="2" t="str">
        <f>IF(SUM('Raw Data'!J$3:J$98)&gt;10,IF(AND(ISNUMBER('Raw Data'!J32),'Raw Data'!J32&lt;40,'Raw Data'!J32&gt;0),'Raw Data'!J32,40),"")</f>
        <v/>
      </c>
      <c r="K33" s="2" t="str">
        <f>IF(SUM('Raw Data'!K$3:K$98)&gt;10,IF(AND(ISNUMBER('Raw Data'!K32),'Raw Data'!K32&lt;40,'Raw Data'!K32&gt;0),'Raw Data'!K32,40),"")</f>
        <v/>
      </c>
      <c r="L33" s="2" t="str">
        <f>IF(SUM('Raw Data'!L$3:L$98)&gt;10,IF(AND(ISNUMBER('Raw Data'!L32),'Raw Data'!L32&lt;40,'Raw Data'!L32&gt;0),'Raw Data'!L32,40),"")</f>
        <v/>
      </c>
      <c r="M33" s="2" t="str">
        <f>IF(SUM('Raw Data'!M$3:M$98)&gt;10,IF(AND(ISNUMBER('Raw Data'!M32),'Raw Data'!M32&lt;40,'Raw Data'!M32&gt;0),'Raw Data'!M32,40),"")</f>
        <v/>
      </c>
      <c r="N33" s="2" t="str">
        <f>IF(SUM('Raw Data'!N$3:N$98)&gt;10,IF(AND(ISNUMBER('Raw Data'!N32),'Raw Data'!N32&lt;40,'Raw Data'!N32&gt;0),'Raw Data'!N32,40),"")</f>
        <v/>
      </c>
      <c r="O33" s="2" t="str">
        <f>IF(SUM('Raw Data'!O$3:O$98)&gt;10,IF(AND(ISNUMBER('Raw Data'!O32),'Raw Data'!O32&lt;40,'Raw Data'!O32&gt;0),'Raw Data'!O32,40),"")</f>
        <v/>
      </c>
    </row>
    <row r="34" spans="1:15" x14ac:dyDescent="0.25">
      <c r="A34" s="2" t="str">
        <f>'Gene Table'!B9</f>
        <v>CDKN1C</v>
      </c>
      <c r="B34" s="78"/>
      <c r="C34" s="3" t="s">
        <v>36</v>
      </c>
      <c r="D34" s="2">
        <f>IF(SUM('Raw Data'!D$3:D$98)&gt;10,IF(AND(ISNUMBER('Raw Data'!D33),'Raw Data'!D33&lt;40,'Raw Data'!D33&gt;0),'Raw Data'!D33,40),"")</f>
        <v>25.807729999999999</v>
      </c>
      <c r="E34" s="2">
        <f>IF(SUM('Raw Data'!E$3:E$98)&gt;10,IF(AND(ISNUMBER('Raw Data'!E33),'Raw Data'!E33&lt;40,'Raw Data'!E33&gt;0),'Raw Data'!E33,40),"")</f>
        <v>24.646629999999998</v>
      </c>
      <c r="F34" s="2">
        <f>IF(SUM('Raw Data'!F$3:F$98)&gt;10,IF(AND(ISNUMBER('Raw Data'!F33),'Raw Data'!F33&lt;40,'Raw Data'!F33&gt;0),'Raw Data'!F33,40),"")</f>
        <v>23.452041999999999</v>
      </c>
      <c r="G34" s="2">
        <f>IF(SUM('Raw Data'!G$3:G$98)&gt;10,IF(AND(ISNUMBER('Raw Data'!G33),'Raw Data'!G33&lt;40,'Raw Data'!G33&gt;0),'Raw Data'!G33,40),"")</f>
        <v>23.100801000000001</v>
      </c>
      <c r="H34" s="2" t="str">
        <f>IF(SUM('Raw Data'!H$3:H$98)&gt;10,IF(AND(ISNUMBER('Raw Data'!H33),'Raw Data'!H33&lt;40,'Raw Data'!H33&gt;0),'Raw Data'!H33,40),"")</f>
        <v/>
      </c>
      <c r="I34" s="2" t="str">
        <f>IF(SUM('Raw Data'!I$3:I$98)&gt;10,IF(AND(ISNUMBER('Raw Data'!I33),'Raw Data'!I33&lt;40,'Raw Data'!I33&gt;0),'Raw Data'!I33,40),"")</f>
        <v/>
      </c>
      <c r="J34" s="2" t="str">
        <f>IF(SUM('Raw Data'!J$3:J$98)&gt;10,IF(AND(ISNUMBER('Raw Data'!J33),'Raw Data'!J33&lt;40,'Raw Data'!J33&gt;0),'Raw Data'!J33,40),"")</f>
        <v/>
      </c>
      <c r="K34" s="2" t="str">
        <f>IF(SUM('Raw Data'!K$3:K$98)&gt;10,IF(AND(ISNUMBER('Raw Data'!K33),'Raw Data'!K33&lt;40,'Raw Data'!K33&gt;0),'Raw Data'!K33,40),"")</f>
        <v/>
      </c>
      <c r="L34" s="2" t="str">
        <f>IF(SUM('Raw Data'!L$3:L$98)&gt;10,IF(AND(ISNUMBER('Raw Data'!L33),'Raw Data'!L33&lt;40,'Raw Data'!L33&gt;0),'Raw Data'!L33,40),"")</f>
        <v/>
      </c>
      <c r="M34" s="2" t="str">
        <f>IF(SUM('Raw Data'!M$3:M$98)&gt;10,IF(AND(ISNUMBER('Raw Data'!M33),'Raw Data'!M33&lt;40,'Raw Data'!M33&gt;0),'Raw Data'!M33,40),"")</f>
        <v/>
      </c>
      <c r="N34" s="2" t="str">
        <f>IF(SUM('Raw Data'!N$3:N$98)&gt;10,IF(AND(ISNUMBER('Raw Data'!N33),'Raw Data'!N33&lt;40,'Raw Data'!N33&gt;0),'Raw Data'!N33,40),"")</f>
        <v/>
      </c>
      <c r="O34" s="2" t="str">
        <f>IF(SUM('Raw Data'!O$3:O$98)&gt;10,IF(AND(ISNUMBER('Raw Data'!O33),'Raw Data'!O33&lt;40,'Raw Data'!O33&gt;0),'Raw Data'!O33,40),"")</f>
        <v/>
      </c>
    </row>
    <row r="35" spans="1:15" x14ac:dyDescent="0.25">
      <c r="A35" s="2" t="str">
        <f>'Gene Table'!B10</f>
        <v>CDKN2A</v>
      </c>
      <c r="B35" s="78"/>
      <c r="C35" s="3" t="s">
        <v>37</v>
      </c>
      <c r="D35" s="2">
        <f>IF(SUM('Raw Data'!D$3:D$98)&gt;10,IF(AND(ISNUMBER('Raw Data'!D34),'Raw Data'!D34&lt;40,'Raw Data'!D34&gt;0),'Raw Data'!D34,40),"")</f>
        <v>40</v>
      </c>
      <c r="E35" s="2">
        <f>IF(SUM('Raw Data'!E$3:E$98)&gt;10,IF(AND(ISNUMBER('Raw Data'!E34),'Raw Data'!E34&lt;40,'Raw Data'!E34&gt;0),'Raw Data'!E34,40),"")</f>
        <v>24.776039999999998</v>
      </c>
      <c r="F35" s="2">
        <f>IF(SUM('Raw Data'!F$3:F$98)&gt;10,IF(AND(ISNUMBER('Raw Data'!F34),'Raw Data'!F34&lt;40,'Raw Data'!F34&gt;0),'Raw Data'!F34,40),"")</f>
        <v>22.988993000000001</v>
      </c>
      <c r="G35" s="2">
        <f>IF(SUM('Raw Data'!G$3:G$98)&gt;10,IF(AND(ISNUMBER('Raw Data'!G34),'Raw Data'!G34&lt;40,'Raw Data'!G34&gt;0),'Raw Data'!G34,40),"")</f>
        <v>22.652428</v>
      </c>
      <c r="H35" s="2" t="str">
        <f>IF(SUM('Raw Data'!H$3:H$98)&gt;10,IF(AND(ISNUMBER('Raw Data'!H34),'Raw Data'!H34&lt;40,'Raw Data'!H34&gt;0),'Raw Data'!H34,40),"")</f>
        <v/>
      </c>
      <c r="I35" s="2" t="str">
        <f>IF(SUM('Raw Data'!I$3:I$98)&gt;10,IF(AND(ISNUMBER('Raw Data'!I34),'Raw Data'!I34&lt;40,'Raw Data'!I34&gt;0),'Raw Data'!I34,40),"")</f>
        <v/>
      </c>
      <c r="J35" s="2" t="str">
        <f>IF(SUM('Raw Data'!J$3:J$98)&gt;10,IF(AND(ISNUMBER('Raw Data'!J34),'Raw Data'!J34&lt;40,'Raw Data'!J34&gt;0),'Raw Data'!J34,40),"")</f>
        <v/>
      </c>
      <c r="K35" s="2" t="str">
        <f>IF(SUM('Raw Data'!K$3:K$98)&gt;10,IF(AND(ISNUMBER('Raw Data'!K34),'Raw Data'!K34&lt;40,'Raw Data'!K34&gt;0),'Raw Data'!K34,40),"")</f>
        <v/>
      </c>
      <c r="L35" s="2" t="str">
        <f>IF(SUM('Raw Data'!L$3:L$98)&gt;10,IF(AND(ISNUMBER('Raw Data'!L34),'Raw Data'!L34&lt;40,'Raw Data'!L34&gt;0),'Raw Data'!L34,40),"")</f>
        <v/>
      </c>
      <c r="M35" s="2" t="str">
        <f>IF(SUM('Raw Data'!M$3:M$98)&gt;10,IF(AND(ISNUMBER('Raw Data'!M34),'Raw Data'!M34&lt;40,'Raw Data'!M34&gt;0),'Raw Data'!M34,40),"")</f>
        <v/>
      </c>
      <c r="N35" s="2" t="str">
        <f>IF(SUM('Raw Data'!N$3:N$98)&gt;10,IF(AND(ISNUMBER('Raw Data'!N34),'Raw Data'!N34&lt;40,'Raw Data'!N34&gt;0),'Raw Data'!N34,40),"")</f>
        <v/>
      </c>
      <c r="O35" s="2" t="str">
        <f>IF(SUM('Raw Data'!O$3:O$98)&gt;10,IF(AND(ISNUMBER('Raw Data'!O34),'Raw Data'!O34&lt;40,'Raw Data'!O34&gt;0),'Raw Data'!O34,40),"")</f>
        <v/>
      </c>
    </row>
    <row r="36" spans="1:15" x14ac:dyDescent="0.25">
      <c r="A36" s="2" t="str">
        <f>'Gene Table'!B11</f>
        <v>ESR1</v>
      </c>
      <c r="B36" s="78"/>
      <c r="C36" s="3" t="s">
        <v>38</v>
      </c>
      <c r="D36" s="2">
        <f>IF(SUM('Raw Data'!D$3:D$98)&gt;10,IF(AND(ISNUMBER('Raw Data'!D35),'Raw Data'!D35&lt;40,'Raw Data'!D35&gt;0),'Raw Data'!D35,40),"")</f>
        <v>40</v>
      </c>
      <c r="E36" s="2">
        <f>IF(SUM('Raw Data'!E$3:E$98)&gt;10,IF(AND(ISNUMBER('Raw Data'!E35),'Raw Data'!E35&lt;40,'Raw Data'!E35&gt;0),'Raw Data'!E35,40),"")</f>
        <v>25.716082</v>
      </c>
      <c r="F36" s="2">
        <f>IF(SUM('Raw Data'!F$3:F$98)&gt;10,IF(AND(ISNUMBER('Raw Data'!F35),'Raw Data'!F35&lt;40,'Raw Data'!F35&gt;0),'Raw Data'!F35,40),"")</f>
        <v>24.227143999999999</v>
      </c>
      <c r="G36" s="2">
        <f>IF(SUM('Raw Data'!G$3:G$98)&gt;10,IF(AND(ISNUMBER('Raw Data'!G35),'Raw Data'!G35&lt;40,'Raw Data'!G35&gt;0),'Raw Data'!G35,40),"")</f>
        <v>23.418419</v>
      </c>
      <c r="H36" s="2" t="str">
        <f>IF(SUM('Raw Data'!H$3:H$98)&gt;10,IF(AND(ISNUMBER('Raw Data'!H35),'Raw Data'!H35&lt;40,'Raw Data'!H35&gt;0),'Raw Data'!H35,40),"")</f>
        <v/>
      </c>
      <c r="I36" s="2" t="str">
        <f>IF(SUM('Raw Data'!I$3:I$98)&gt;10,IF(AND(ISNUMBER('Raw Data'!I35),'Raw Data'!I35&lt;40,'Raw Data'!I35&gt;0),'Raw Data'!I35,40),"")</f>
        <v/>
      </c>
      <c r="J36" s="2" t="str">
        <f>IF(SUM('Raw Data'!J$3:J$98)&gt;10,IF(AND(ISNUMBER('Raw Data'!J35),'Raw Data'!J35&lt;40,'Raw Data'!J35&gt;0),'Raw Data'!J35,40),"")</f>
        <v/>
      </c>
      <c r="K36" s="2" t="str">
        <f>IF(SUM('Raw Data'!K$3:K$98)&gt;10,IF(AND(ISNUMBER('Raw Data'!K35),'Raw Data'!K35&lt;40,'Raw Data'!K35&gt;0),'Raw Data'!K35,40),"")</f>
        <v/>
      </c>
      <c r="L36" s="2" t="str">
        <f>IF(SUM('Raw Data'!L$3:L$98)&gt;10,IF(AND(ISNUMBER('Raw Data'!L35),'Raw Data'!L35&lt;40,'Raw Data'!L35&gt;0),'Raw Data'!L35,40),"")</f>
        <v/>
      </c>
      <c r="M36" s="2" t="str">
        <f>IF(SUM('Raw Data'!M$3:M$98)&gt;10,IF(AND(ISNUMBER('Raw Data'!M35),'Raw Data'!M35&lt;40,'Raw Data'!M35&gt;0),'Raw Data'!M35,40),"")</f>
        <v/>
      </c>
      <c r="N36" s="2" t="str">
        <f>IF(SUM('Raw Data'!N$3:N$98)&gt;10,IF(AND(ISNUMBER('Raw Data'!N35),'Raw Data'!N35&lt;40,'Raw Data'!N35&gt;0),'Raw Data'!N35,40),"")</f>
        <v/>
      </c>
      <c r="O36" s="2" t="str">
        <f>IF(SUM('Raw Data'!O$3:O$98)&gt;10,IF(AND(ISNUMBER('Raw Data'!O35),'Raw Data'!O35&lt;40,'Raw Data'!O35&gt;0),'Raw Data'!O35,40),"")</f>
        <v/>
      </c>
    </row>
    <row r="37" spans="1:15" x14ac:dyDescent="0.25">
      <c r="A37" s="2" t="str">
        <f>'Gene Table'!B12</f>
        <v>GSTP1</v>
      </c>
      <c r="B37" s="78"/>
      <c r="C37" s="3" t="s">
        <v>39</v>
      </c>
      <c r="D37" s="2">
        <f>IF(SUM('Raw Data'!D$3:D$98)&gt;10,IF(AND(ISNUMBER('Raw Data'!D36),'Raw Data'!D36&lt;40,'Raw Data'!D36&gt;0),'Raw Data'!D36,40),"")</f>
        <v>40</v>
      </c>
      <c r="E37" s="2">
        <f>IF(SUM('Raw Data'!E$3:E$98)&gt;10,IF(AND(ISNUMBER('Raw Data'!E36),'Raw Data'!E36&lt;40,'Raw Data'!E36&gt;0),'Raw Data'!E36,40),"")</f>
        <v>24.525677000000002</v>
      </c>
      <c r="F37" s="2">
        <f>IF(SUM('Raw Data'!F$3:F$98)&gt;10,IF(AND(ISNUMBER('Raw Data'!F36),'Raw Data'!F36&lt;40,'Raw Data'!F36&gt;0),'Raw Data'!F36,40),"")</f>
        <v>22.724377</v>
      </c>
      <c r="G37" s="2">
        <f>IF(SUM('Raw Data'!G$3:G$98)&gt;10,IF(AND(ISNUMBER('Raw Data'!G36),'Raw Data'!G36&lt;40,'Raw Data'!G36&gt;0),'Raw Data'!G36,40),"")</f>
        <v>22.277746</v>
      </c>
      <c r="H37" s="2" t="str">
        <f>IF(SUM('Raw Data'!H$3:H$98)&gt;10,IF(AND(ISNUMBER('Raw Data'!H36),'Raw Data'!H36&lt;40,'Raw Data'!H36&gt;0),'Raw Data'!H36,40),"")</f>
        <v/>
      </c>
      <c r="I37" s="2" t="str">
        <f>IF(SUM('Raw Data'!I$3:I$98)&gt;10,IF(AND(ISNUMBER('Raw Data'!I36),'Raw Data'!I36&lt;40,'Raw Data'!I36&gt;0),'Raw Data'!I36,40),"")</f>
        <v/>
      </c>
      <c r="J37" s="2" t="str">
        <f>IF(SUM('Raw Data'!J$3:J$98)&gt;10,IF(AND(ISNUMBER('Raw Data'!J36),'Raw Data'!J36&lt;40,'Raw Data'!J36&gt;0),'Raw Data'!J36,40),"")</f>
        <v/>
      </c>
      <c r="K37" s="2" t="str">
        <f>IF(SUM('Raw Data'!K$3:K$98)&gt;10,IF(AND(ISNUMBER('Raw Data'!K36),'Raw Data'!K36&lt;40,'Raw Data'!K36&gt;0),'Raw Data'!K36,40),"")</f>
        <v/>
      </c>
      <c r="L37" s="2" t="str">
        <f>IF(SUM('Raw Data'!L$3:L$98)&gt;10,IF(AND(ISNUMBER('Raw Data'!L36),'Raw Data'!L36&lt;40,'Raw Data'!L36&gt;0),'Raw Data'!L36,40),"")</f>
        <v/>
      </c>
      <c r="M37" s="2" t="str">
        <f>IF(SUM('Raw Data'!M$3:M$98)&gt;10,IF(AND(ISNUMBER('Raw Data'!M36),'Raw Data'!M36&lt;40,'Raw Data'!M36&gt;0),'Raw Data'!M36,40),"")</f>
        <v/>
      </c>
      <c r="N37" s="2" t="str">
        <f>IF(SUM('Raw Data'!N$3:N$98)&gt;10,IF(AND(ISNUMBER('Raw Data'!N36),'Raw Data'!N36&lt;40,'Raw Data'!N36&gt;0),'Raw Data'!N36,40),"")</f>
        <v/>
      </c>
      <c r="O37" s="2" t="str">
        <f>IF(SUM('Raw Data'!O$3:O$98)&gt;10,IF(AND(ISNUMBER('Raw Data'!O36),'Raw Data'!O36&lt;40,'Raw Data'!O36&gt;0),'Raw Data'!O36,40),"")</f>
        <v/>
      </c>
    </row>
    <row r="38" spans="1:15" x14ac:dyDescent="0.25">
      <c r="A38" s="2" t="str">
        <f>'Gene Table'!B13</f>
        <v>HIC1</v>
      </c>
      <c r="B38" s="78"/>
      <c r="C38" s="3" t="s">
        <v>40</v>
      </c>
      <c r="D38" s="2">
        <f>IF(SUM('Raw Data'!D$3:D$98)&gt;10,IF(AND(ISNUMBER('Raw Data'!D37),'Raw Data'!D37&lt;40,'Raw Data'!D37&gt;0),'Raw Data'!D37,40),"")</f>
        <v>31.353900000000003</v>
      </c>
      <c r="E38" s="2">
        <f>IF(SUM('Raw Data'!E$3:E$98)&gt;10,IF(AND(ISNUMBER('Raw Data'!E37),'Raw Data'!E37&lt;40,'Raw Data'!E37&gt;0),'Raw Data'!E37,40),"")</f>
        <v>29.023140000000001</v>
      </c>
      <c r="F38" s="2">
        <f>IF(SUM('Raw Data'!F$3:F$98)&gt;10,IF(AND(ISNUMBER('Raw Data'!F37),'Raw Data'!F37&lt;40,'Raw Data'!F37&gt;0),'Raw Data'!F37,40),"")</f>
        <v>27.595171000000001</v>
      </c>
      <c r="G38" s="2">
        <f>IF(SUM('Raw Data'!G$3:G$98)&gt;10,IF(AND(ISNUMBER('Raw Data'!G37),'Raw Data'!G37&lt;40,'Raw Data'!G37&gt;0),'Raw Data'!G37,40),"")</f>
        <v>26.8</v>
      </c>
      <c r="H38" s="2" t="str">
        <f>IF(SUM('Raw Data'!H$3:H$98)&gt;10,IF(AND(ISNUMBER('Raw Data'!H37),'Raw Data'!H37&lt;40,'Raw Data'!H37&gt;0),'Raw Data'!H37,40),"")</f>
        <v/>
      </c>
      <c r="I38" s="2" t="str">
        <f>IF(SUM('Raw Data'!I$3:I$98)&gt;10,IF(AND(ISNUMBER('Raw Data'!I37),'Raw Data'!I37&lt;40,'Raw Data'!I37&gt;0),'Raw Data'!I37,40),"")</f>
        <v/>
      </c>
      <c r="J38" s="2" t="str">
        <f>IF(SUM('Raw Data'!J$3:J$98)&gt;10,IF(AND(ISNUMBER('Raw Data'!J37),'Raw Data'!J37&lt;40,'Raw Data'!J37&gt;0),'Raw Data'!J37,40),"")</f>
        <v/>
      </c>
      <c r="K38" s="2" t="str">
        <f>IF(SUM('Raw Data'!K$3:K$98)&gt;10,IF(AND(ISNUMBER('Raw Data'!K37),'Raw Data'!K37&lt;40,'Raw Data'!K37&gt;0),'Raw Data'!K37,40),"")</f>
        <v/>
      </c>
      <c r="L38" s="2" t="str">
        <f>IF(SUM('Raw Data'!L$3:L$98)&gt;10,IF(AND(ISNUMBER('Raw Data'!L37),'Raw Data'!L37&lt;40,'Raw Data'!L37&gt;0),'Raw Data'!L37,40),"")</f>
        <v/>
      </c>
      <c r="M38" s="2" t="str">
        <f>IF(SUM('Raw Data'!M$3:M$98)&gt;10,IF(AND(ISNUMBER('Raw Data'!M37),'Raw Data'!M37&lt;40,'Raw Data'!M37&gt;0),'Raw Data'!M37,40),"")</f>
        <v/>
      </c>
      <c r="N38" s="2" t="str">
        <f>IF(SUM('Raw Data'!N$3:N$98)&gt;10,IF(AND(ISNUMBER('Raw Data'!N37),'Raw Data'!N37&lt;40,'Raw Data'!N37&gt;0),'Raw Data'!N37,40),"")</f>
        <v/>
      </c>
      <c r="O38" s="2" t="str">
        <f>IF(SUM('Raw Data'!O$3:O$98)&gt;10,IF(AND(ISNUMBER('Raw Data'!O37),'Raw Data'!O37&lt;40,'Raw Data'!O37&gt;0),'Raw Data'!O37,40),"")</f>
        <v/>
      </c>
    </row>
    <row r="39" spans="1:15" x14ac:dyDescent="0.25">
      <c r="A39" s="2" t="str">
        <f>'Gene Table'!B14</f>
        <v>MGMT</v>
      </c>
      <c r="B39" s="78"/>
      <c r="C39" s="3" t="s">
        <v>41</v>
      </c>
      <c r="D39" s="2">
        <f>IF(SUM('Raw Data'!D$3:D$98)&gt;10,IF(AND(ISNUMBER('Raw Data'!D38),'Raw Data'!D38&lt;40,'Raw Data'!D38&gt;0),'Raw Data'!D38,40),"")</f>
        <v>35.850619999999999</v>
      </c>
      <c r="E39" s="2">
        <f>IF(SUM('Raw Data'!E$3:E$98)&gt;10,IF(AND(ISNUMBER('Raw Data'!E38),'Raw Data'!E38&lt;40,'Raw Data'!E38&gt;0),'Raw Data'!E38,40),"")</f>
        <v>27.358934000000001</v>
      </c>
      <c r="F39" s="2">
        <f>IF(SUM('Raw Data'!F$3:F$98)&gt;10,IF(AND(ISNUMBER('Raw Data'!F38),'Raw Data'!F38&lt;40,'Raw Data'!F38&gt;0),'Raw Data'!F38,40),"")</f>
        <v>25.496003999999999</v>
      </c>
      <c r="G39" s="2">
        <f>IF(SUM('Raw Data'!G$3:G$98)&gt;10,IF(AND(ISNUMBER('Raw Data'!G38),'Raw Data'!G38&lt;40,'Raw Data'!G38&gt;0),'Raw Data'!G38,40),"")</f>
        <v>25.224875999999998</v>
      </c>
      <c r="H39" s="2" t="str">
        <f>IF(SUM('Raw Data'!H$3:H$98)&gt;10,IF(AND(ISNUMBER('Raw Data'!H38),'Raw Data'!H38&lt;40,'Raw Data'!H38&gt;0),'Raw Data'!H38,40),"")</f>
        <v/>
      </c>
      <c r="I39" s="2" t="str">
        <f>IF(SUM('Raw Data'!I$3:I$98)&gt;10,IF(AND(ISNUMBER('Raw Data'!I38),'Raw Data'!I38&lt;40,'Raw Data'!I38&gt;0),'Raw Data'!I38,40),"")</f>
        <v/>
      </c>
      <c r="J39" s="2" t="str">
        <f>IF(SUM('Raw Data'!J$3:J$98)&gt;10,IF(AND(ISNUMBER('Raw Data'!J38),'Raw Data'!J38&lt;40,'Raw Data'!J38&gt;0),'Raw Data'!J38,40),"")</f>
        <v/>
      </c>
      <c r="K39" s="2" t="str">
        <f>IF(SUM('Raw Data'!K$3:K$98)&gt;10,IF(AND(ISNUMBER('Raw Data'!K38),'Raw Data'!K38&lt;40,'Raw Data'!K38&gt;0),'Raw Data'!K38,40),"")</f>
        <v/>
      </c>
      <c r="L39" s="2" t="str">
        <f>IF(SUM('Raw Data'!L$3:L$98)&gt;10,IF(AND(ISNUMBER('Raw Data'!L38),'Raw Data'!L38&lt;40,'Raw Data'!L38&gt;0),'Raw Data'!L38,40),"")</f>
        <v/>
      </c>
      <c r="M39" s="2" t="str">
        <f>IF(SUM('Raw Data'!M$3:M$98)&gt;10,IF(AND(ISNUMBER('Raw Data'!M38),'Raw Data'!M38&lt;40,'Raw Data'!M38&gt;0),'Raw Data'!M38,40),"")</f>
        <v/>
      </c>
      <c r="N39" s="2" t="str">
        <f>IF(SUM('Raw Data'!N$3:N$98)&gt;10,IF(AND(ISNUMBER('Raw Data'!N38),'Raw Data'!N38&lt;40,'Raw Data'!N38&gt;0),'Raw Data'!N38,40),"")</f>
        <v/>
      </c>
      <c r="O39" s="2" t="str">
        <f>IF(SUM('Raw Data'!O$3:O$98)&gt;10,IF(AND(ISNUMBER('Raw Data'!O38),'Raw Data'!O38&lt;40,'Raw Data'!O38&gt;0),'Raw Data'!O38,40),"")</f>
        <v/>
      </c>
    </row>
    <row r="40" spans="1:15" x14ac:dyDescent="0.25">
      <c r="A40" s="2" t="str">
        <f>'Gene Table'!B15</f>
        <v>PRDM2</v>
      </c>
      <c r="B40" s="78"/>
      <c r="C40" s="3" t="s">
        <v>42</v>
      </c>
      <c r="D40" s="2">
        <f>IF(SUM('Raw Data'!D$3:D$98)&gt;10,IF(AND(ISNUMBER('Raw Data'!D39),'Raw Data'!D39&lt;40,'Raw Data'!D39&gt;0),'Raw Data'!D39,40),"")</f>
        <v>40</v>
      </c>
      <c r="E40" s="2">
        <f>IF(SUM('Raw Data'!E$3:E$98)&gt;10,IF(AND(ISNUMBER('Raw Data'!E39),'Raw Data'!E39&lt;40,'Raw Data'!E39&gt;0),'Raw Data'!E39,40),"")</f>
        <v>24.252814999999998</v>
      </c>
      <c r="F40" s="2">
        <f>IF(SUM('Raw Data'!F$3:F$98)&gt;10,IF(AND(ISNUMBER('Raw Data'!F39),'Raw Data'!F39&lt;40,'Raw Data'!F39&gt;0),'Raw Data'!F39,40),"")</f>
        <v>22.250532</v>
      </c>
      <c r="G40" s="2">
        <f>IF(SUM('Raw Data'!G$3:G$98)&gt;10,IF(AND(ISNUMBER('Raw Data'!G39),'Raw Data'!G39&lt;40,'Raw Data'!G39&gt;0),'Raw Data'!G39,40),"")</f>
        <v>21.788022999999999</v>
      </c>
      <c r="H40" s="2" t="str">
        <f>IF(SUM('Raw Data'!H$3:H$98)&gt;10,IF(AND(ISNUMBER('Raw Data'!H39),'Raw Data'!H39&lt;40,'Raw Data'!H39&gt;0),'Raw Data'!H39,40),"")</f>
        <v/>
      </c>
      <c r="I40" s="2" t="str">
        <f>IF(SUM('Raw Data'!I$3:I$98)&gt;10,IF(AND(ISNUMBER('Raw Data'!I39),'Raw Data'!I39&lt;40,'Raw Data'!I39&gt;0),'Raw Data'!I39,40),"")</f>
        <v/>
      </c>
      <c r="J40" s="2" t="str">
        <f>IF(SUM('Raw Data'!J$3:J$98)&gt;10,IF(AND(ISNUMBER('Raw Data'!J39),'Raw Data'!J39&lt;40,'Raw Data'!J39&gt;0),'Raw Data'!J39,40),"")</f>
        <v/>
      </c>
      <c r="K40" s="2" t="str">
        <f>IF(SUM('Raw Data'!K$3:K$98)&gt;10,IF(AND(ISNUMBER('Raw Data'!K39),'Raw Data'!K39&lt;40,'Raw Data'!K39&gt;0),'Raw Data'!K39,40),"")</f>
        <v/>
      </c>
      <c r="L40" s="2" t="str">
        <f>IF(SUM('Raw Data'!L$3:L$98)&gt;10,IF(AND(ISNUMBER('Raw Data'!L39),'Raw Data'!L39&lt;40,'Raw Data'!L39&gt;0),'Raw Data'!L39,40),"")</f>
        <v/>
      </c>
      <c r="M40" s="2" t="str">
        <f>IF(SUM('Raw Data'!M$3:M$98)&gt;10,IF(AND(ISNUMBER('Raw Data'!M39),'Raw Data'!M39&lt;40,'Raw Data'!M39&gt;0),'Raw Data'!M39,40),"")</f>
        <v/>
      </c>
      <c r="N40" s="2" t="str">
        <f>IF(SUM('Raw Data'!N$3:N$98)&gt;10,IF(AND(ISNUMBER('Raw Data'!N39),'Raw Data'!N39&lt;40,'Raw Data'!N39&gt;0),'Raw Data'!N39,40),"")</f>
        <v/>
      </c>
      <c r="O40" s="2" t="str">
        <f>IF(SUM('Raw Data'!O$3:O$98)&gt;10,IF(AND(ISNUMBER('Raw Data'!O39),'Raw Data'!O39&lt;40,'Raw Data'!O39&gt;0),'Raw Data'!O39,40),"")</f>
        <v/>
      </c>
    </row>
    <row r="41" spans="1:15" x14ac:dyDescent="0.25">
      <c r="A41" s="2" t="str">
        <f>'Gene Table'!B16</f>
        <v>PTEN</v>
      </c>
      <c r="B41" s="78"/>
      <c r="C41" s="3" t="s">
        <v>43</v>
      </c>
      <c r="D41" s="2">
        <f>IF(SUM('Raw Data'!D$3:D$98)&gt;10,IF(AND(ISNUMBER('Raw Data'!D40),'Raw Data'!D40&lt;40,'Raw Data'!D40&gt;0),'Raw Data'!D40,40),"")</f>
        <v>29.260866</v>
      </c>
      <c r="E41" s="2">
        <f>IF(SUM('Raw Data'!E$3:E$98)&gt;10,IF(AND(ISNUMBER('Raw Data'!E40),'Raw Data'!E40&lt;40,'Raw Data'!E40&gt;0),'Raw Data'!E40,40),"")</f>
        <v>25.110868</v>
      </c>
      <c r="F41" s="2">
        <f>IF(SUM('Raw Data'!F$3:F$98)&gt;10,IF(AND(ISNUMBER('Raw Data'!F40),'Raw Data'!F40&lt;40,'Raw Data'!F40&gt;0),'Raw Data'!F40,40),"")</f>
        <v>23.245998</v>
      </c>
      <c r="G41" s="2">
        <f>IF(SUM('Raw Data'!G$3:G$98)&gt;10,IF(AND(ISNUMBER('Raw Data'!G40),'Raw Data'!G40&lt;40,'Raw Data'!G40&gt;0),'Raw Data'!G40,40),"")</f>
        <v>22.742304000000001</v>
      </c>
      <c r="H41" s="2" t="str">
        <f>IF(SUM('Raw Data'!H$3:H$98)&gt;10,IF(AND(ISNUMBER('Raw Data'!H40),'Raw Data'!H40&lt;40,'Raw Data'!H40&gt;0),'Raw Data'!H40,40),"")</f>
        <v/>
      </c>
      <c r="I41" s="2" t="str">
        <f>IF(SUM('Raw Data'!I$3:I$98)&gt;10,IF(AND(ISNUMBER('Raw Data'!I40),'Raw Data'!I40&lt;40,'Raw Data'!I40&gt;0),'Raw Data'!I40,40),"")</f>
        <v/>
      </c>
      <c r="J41" s="2" t="str">
        <f>IF(SUM('Raw Data'!J$3:J$98)&gt;10,IF(AND(ISNUMBER('Raw Data'!J40),'Raw Data'!J40&lt;40,'Raw Data'!J40&gt;0),'Raw Data'!J40,40),"")</f>
        <v/>
      </c>
      <c r="K41" s="2" t="str">
        <f>IF(SUM('Raw Data'!K$3:K$98)&gt;10,IF(AND(ISNUMBER('Raw Data'!K40),'Raw Data'!K40&lt;40,'Raw Data'!K40&gt;0),'Raw Data'!K40,40),"")</f>
        <v/>
      </c>
      <c r="L41" s="2" t="str">
        <f>IF(SUM('Raw Data'!L$3:L$98)&gt;10,IF(AND(ISNUMBER('Raw Data'!L40),'Raw Data'!L40&lt;40,'Raw Data'!L40&gt;0),'Raw Data'!L40,40),"")</f>
        <v/>
      </c>
      <c r="M41" s="2" t="str">
        <f>IF(SUM('Raw Data'!M$3:M$98)&gt;10,IF(AND(ISNUMBER('Raw Data'!M40),'Raw Data'!M40&lt;40,'Raw Data'!M40&gt;0),'Raw Data'!M40,40),"")</f>
        <v/>
      </c>
      <c r="N41" s="2" t="str">
        <f>IF(SUM('Raw Data'!N$3:N$98)&gt;10,IF(AND(ISNUMBER('Raw Data'!N40),'Raw Data'!N40&lt;40,'Raw Data'!N40&gt;0),'Raw Data'!N40,40),"")</f>
        <v/>
      </c>
      <c r="O41" s="2" t="str">
        <f>IF(SUM('Raw Data'!O$3:O$98)&gt;10,IF(AND(ISNUMBER('Raw Data'!O40),'Raw Data'!O40&lt;40,'Raw Data'!O40&gt;0),'Raw Data'!O40,40),"")</f>
        <v/>
      </c>
    </row>
    <row r="42" spans="1:15" x14ac:dyDescent="0.25">
      <c r="A42" s="2" t="str">
        <f>'Gene Table'!B17</f>
        <v>PTGS2</v>
      </c>
      <c r="B42" s="78"/>
      <c r="C42" s="3" t="s">
        <v>44</v>
      </c>
      <c r="D42" s="2">
        <f>IF(SUM('Raw Data'!D$3:D$98)&gt;10,IF(AND(ISNUMBER('Raw Data'!D41),'Raw Data'!D41&lt;40,'Raw Data'!D41&gt;0),'Raw Data'!D41,40),"")</f>
        <v>22.827943999999999</v>
      </c>
      <c r="E42" s="2">
        <f>IF(SUM('Raw Data'!E$3:E$98)&gt;10,IF(AND(ISNUMBER('Raw Data'!E41),'Raw Data'!E41&lt;40,'Raw Data'!E41&gt;0),'Raw Data'!E41,40),"")</f>
        <v>22.854299999999999</v>
      </c>
      <c r="F42" s="2">
        <f>IF(SUM('Raw Data'!F$3:F$98)&gt;10,IF(AND(ISNUMBER('Raw Data'!F41),'Raw Data'!F41&lt;40,'Raw Data'!F41&gt;0),'Raw Data'!F41,40),"")</f>
        <v>23.048283000000001</v>
      </c>
      <c r="G42" s="2">
        <f>IF(SUM('Raw Data'!G$3:G$98)&gt;10,IF(AND(ISNUMBER('Raw Data'!G41),'Raw Data'!G41&lt;40,'Raw Data'!G41&gt;0),'Raw Data'!G41,40),"")</f>
        <v>23.136430000000001</v>
      </c>
      <c r="H42" s="2" t="str">
        <f>IF(SUM('Raw Data'!H$3:H$98)&gt;10,IF(AND(ISNUMBER('Raw Data'!H41),'Raw Data'!H41&lt;40,'Raw Data'!H41&gt;0),'Raw Data'!H41,40),"")</f>
        <v/>
      </c>
      <c r="I42" s="2" t="str">
        <f>IF(SUM('Raw Data'!I$3:I$98)&gt;10,IF(AND(ISNUMBER('Raw Data'!I41),'Raw Data'!I41&lt;40,'Raw Data'!I41&gt;0),'Raw Data'!I41,40),"")</f>
        <v/>
      </c>
      <c r="J42" s="2" t="str">
        <f>IF(SUM('Raw Data'!J$3:J$98)&gt;10,IF(AND(ISNUMBER('Raw Data'!J41),'Raw Data'!J41&lt;40,'Raw Data'!J41&gt;0),'Raw Data'!J41,40),"")</f>
        <v/>
      </c>
      <c r="K42" s="2" t="str">
        <f>IF(SUM('Raw Data'!K$3:K$98)&gt;10,IF(AND(ISNUMBER('Raw Data'!K41),'Raw Data'!K41&lt;40,'Raw Data'!K41&gt;0),'Raw Data'!K41,40),"")</f>
        <v/>
      </c>
      <c r="L42" s="2" t="str">
        <f>IF(SUM('Raw Data'!L$3:L$98)&gt;10,IF(AND(ISNUMBER('Raw Data'!L41),'Raw Data'!L41&lt;40,'Raw Data'!L41&gt;0),'Raw Data'!L41,40),"")</f>
        <v/>
      </c>
      <c r="M42" s="2" t="str">
        <f>IF(SUM('Raw Data'!M$3:M$98)&gt;10,IF(AND(ISNUMBER('Raw Data'!M41),'Raw Data'!M41&lt;40,'Raw Data'!M41&gt;0),'Raw Data'!M41,40),"")</f>
        <v/>
      </c>
      <c r="N42" s="2" t="str">
        <f>IF(SUM('Raw Data'!N$3:N$98)&gt;10,IF(AND(ISNUMBER('Raw Data'!N41),'Raw Data'!N41&lt;40,'Raw Data'!N41&gt;0),'Raw Data'!N41,40),"")</f>
        <v/>
      </c>
      <c r="O42" s="2" t="str">
        <f>IF(SUM('Raw Data'!O$3:O$98)&gt;10,IF(AND(ISNUMBER('Raw Data'!O41),'Raw Data'!O41&lt;40,'Raw Data'!O41&gt;0),'Raw Data'!O41,40),"")</f>
        <v/>
      </c>
    </row>
    <row r="43" spans="1:15" x14ac:dyDescent="0.25">
      <c r="A43" s="2" t="str">
        <f>'Gene Table'!B18</f>
        <v>PYCARD</v>
      </c>
      <c r="B43" s="78"/>
      <c r="C43" s="3" t="s">
        <v>45</v>
      </c>
      <c r="D43" s="2">
        <f>IF(SUM('Raw Data'!D$3:D$98)&gt;10,IF(AND(ISNUMBER('Raw Data'!D42),'Raw Data'!D42&lt;40,'Raw Data'!D42&gt;0),'Raw Data'!D42,40),"")</f>
        <v>40</v>
      </c>
      <c r="E43" s="2">
        <f>IF(SUM('Raw Data'!E$3:E$98)&gt;10,IF(AND(ISNUMBER('Raw Data'!E42),'Raw Data'!E42&lt;40,'Raw Data'!E42&gt;0),'Raw Data'!E42,40),"")</f>
        <v>24.968191000000001</v>
      </c>
      <c r="F43" s="2">
        <f>IF(SUM('Raw Data'!F$3:F$98)&gt;10,IF(AND(ISNUMBER('Raw Data'!F42),'Raw Data'!F42&lt;40,'Raw Data'!F42&gt;0),'Raw Data'!F42,40),"")</f>
        <v>23.160689999999999</v>
      </c>
      <c r="G43" s="2">
        <f>IF(SUM('Raw Data'!G$3:G$98)&gt;10,IF(AND(ISNUMBER('Raw Data'!G42),'Raw Data'!G42&lt;40,'Raw Data'!G42&gt;0),'Raw Data'!G42,40),"")</f>
        <v>22.903331999999999</v>
      </c>
      <c r="H43" s="2" t="str">
        <f>IF(SUM('Raw Data'!H$3:H$98)&gt;10,IF(AND(ISNUMBER('Raw Data'!H42),'Raw Data'!H42&lt;40,'Raw Data'!H42&gt;0),'Raw Data'!H42,40),"")</f>
        <v/>
      </c>
      <c r="I43" s="2" t="str">
        <f>IF(SUM('Raw Data'!I$3:I$98)&gt;10,IF(AND(ISNUMBER('Raw Data'!I42),'Raw Data'!I42&lt;40,'Raw Data'!I42&gt;0),'Raw Data'!I42,40),"")</f>
        <v/>
      </c>
      <c r="J43" s="2" t="str">
        <f>IF(SUM('Raw Data'!J$3:J$98)&gt;10,IF(AND(ISNUMBER('Raw Data'!J42),'Raw Data'!J42&lt;40,'Raw Data'!J42&gt;0),'Raw Data'!J42,40),"")</f>
        <v/>
      </c>
      <c r="K43" s="2" t="str">
        <f>IF(SUM('Raw Data'!K$3:K$98)&gt;10,IF(AND(ISNUMBER('Raw Data'!K42),'Raw Data'!K42&lt;40,'Raw Data'!K42&gt;0),'Raw Data'!K42,40),"")</f>
        <v/>
      </c>
      <c r="L43" s="2" t="str">
        <f>IF(SUM('Raw Data'!L$3:L$98)&gt;10,IF(AND(ISNUMBER('Raw Data'!L42),'Raw Data'!L42&lt;40,'Raw Data'!L42&gt;0),'Raw Data'!L42,40),"")</f>
        <v/>
      </c>
      <c r="M43" s="2" t="str">
        <f>IF(SUM('Raw Data'!M$3:M$98)&gt;10,IF(AND(ISNUMBER('Raw Data'!M42),'Raw Data'!M42&lt;40,'Raw Data'!M42&gt;0),'Raw Data'!M42,40),"")</f>
        <v/>
      </c>
      <c r="N43" s="2" t="str">
        <f>IF(SUM('Raw Data'!N$3:N$98)&gt;10,IF(AND(ISNUMBER('Raw Data'!N42),'Raw Data'!N42&lt;40,'Raw Data'!N42&gt;0),'Raw Data'!N42,40),"")</f>
        <v/>
      </c>
      <c r="O43" s="2" t="str">
        <f>IF(SUM('Raw Data'!O$3:O$98)&gt;10,IF(AND(ISNUMBER('Raw Data'!O42),'Raw Data'!O42&lt;40,'Raw Data'!O42&gt;0),'Raw Data'!O42,40),"")</f>
        <v/>
      </c>
    </row>
    <row r="44" spans="1:15" x14ac:dyDescent="0.25">
      <c r="A44" s="2" t="str">
        <f>'Gene Table'!B19</f>
        <v>RASSF1</v>
      </c>
      <c r="B44" s="78"/>
      <c r="C44" s="3" t="s">
        <v>46</v>
      </c>
      <c r="D44" s="2">
        <f>IF(SUM('Raw Data'!D$3:D$98)&gt;10,IF(AND(ISNUMBER('Raw Data'!D43),'Raw Data'!D43&lt;40,'Raw Data'!D43&gt;0),'Raw Data'!D43,40),"")</f>
        <v>22.107721000000002</v>
      </c>
      <c r="E44" s="2">
        <f>IF(SUM('Raw Data'!E$3:E$98)&gt;10,IF(AND(ISNUMBER('Raw Data'!E43),'Raw Data'!E43&lt;40,'Raw Data'!E43&gt;0),'Raw Data'!E43,40),"")</f>
        <v>22.251000000000001</v>
      </c>
      <c r="F44" s="2">
        <f>IF(SUM('Raw Data'!F$3:F$98)&gt;10,IF(AND(ISNUMBER('Raw Data'!F43),'Raw Data'!F43&lt;40,'Raw Data'!F43&gt;0),'Raw Data'!F43,40),"")</f>
        <v>22.075541999999999</v>
      </c>
      <c r="G44" s="2">
        <f>IF(SUM('Raw Data'!G$3:G$98)&gt;10,IF(AND(ISNUMBER('Raw Data'!G43),'Raw Data'!G43&lt;40,'Raw Data'!G43&gt;0),'Raw Data'!G43,40),"")</f>
        <v>22.047606999999999</v>
      </c>
      <c r="H44" s="2" t="str">
        <f>IF(SUM('Raw Data'!H$3:H$98)&gt;10,IF(AND(ISNUMBER('Raw Data'!H43),'Raw Data'!H43&lt;40,'Raw Data'!H43&gt;0),'Raw Data'!H43,40),"")</f>
        <v/>
      </c>
      <c r="I44" s="2" t="str">
        <f>IF(SUM('Raw Data'!I$3:I$98)&gt;10,IF(AND(ISNUMBER('Raw Data'!I43),'Raw Data'!I43&lt;40,'Raw Data'!I43&gt;0),'Raw Data'!I43,40),"")</f>
        <v/>
      </c>
      <c r="J44" s="2" t="str">
        <f>IF(SUM('Raw Data'!J$3:J$98)&gt;10,IF(AND(ISNUMBER('Raw Data'!J43),'Raw Data'!J43&lt;40,'Raw Data'!J43&gt;0),'Raw Data'!J43,40),"")</f>
        <v/>
      </c>
      <c r="K44" s="2" t="str">
        <f>IF(SUM('Raw Data'!K$3:K$98)&gt;10,IF(AND(ISNUMBER('Raw Data'!K43),'Raw Data'!K43&lt;40,'Raw Data'!K43&gt;0),'Raw Data'!K43,40),"")</f>
        <v/>
      </c>
      <c r="L44" s="2" t="str">
        <f>IF(SUM('Raw Data'!L$3:L$98)&gt;10,IF(AND(ISNUMBER('Raw Data'!L43),'Raw Data'!L43&lt;40,'Raw Data'!L43&gt;0),'Raw Data'!L43,40),"")</f>
        <v/>
      </c>
      <c r="M44" s="2" t="str">
        <f>IF(SUM('Raw Data'!M$3:M$98)&gt;10,IF(AND(ISNUMBER('Raw Data'!M43),'Raw Data'!M43&lt;40,'Raw Data'!M43&gt;0),'Raw Data'!M43,40),"")</f>
        <v/>
      </c>
      <c r="N44" s="2" t="str">
        <f>IF(SUM('Raw Data'!N$3:N$98)&gt;10,IF(AND(ISNUMBER('Raw Data'!N43),'Raw Data'!N43&lt;40,'Raw Data'!N43&gt;0),'Raw Data'!N43,40),"")</f>
        <v/>
      </c>
      <c r="O44" s="2" t="str">
        <f>IF(SUM('Raw Data'!O$3:O$98)&gt;10,IF(AND(ISNUMBER('Raw Data'!O43),'Raw Data'!O43&lt;40,'Raw Data'!O43&gt;0),'Raw Data'!O43,40),"")</f>
        <v/>
      </c>
    </row>
    <row r="45" spans="1:15" x14ac:dyDescent="0.25">
      <c r="A45" s="2" t="str">
        <f>'Gene Table'!B20</f>
        <v>SFN</v>
      </c>
      <c r="B45" s="78"/>
      <c r="C45" s="3" t="s">
        <v>47</v>
      </c>
      <c r="D45" s="2">
        <f>IF(SUM('Raw Data'!D$3:D$98)&gt;10,IF(AND(ISNUMBER('Raw Data'!D44),'Raw Data'!D44&lt;40,'Raw Data'!D44&gt;0),'Raw Data'!D44,40),"")</f>
        <v>40</v>
      </c>
      <c r="E45" s="2">
        <f>IF(SUM('Raw Data'!E$3:E$98)&gt;10,IF(AND(ISNUMBER('Raw Data'!E44),'Raw Data'!E44&lt;40,'Raw Data'!E44&gt;0),'Raw Data'!E44,40),"")</f>
        <v>24.321764000000002</v>
      </c>
      <c r="F45" s="2">
        <f>IF(SUM('Raw Data'!F$3:F$98)&gt;10,IF(AND(ISNUMBER('Raw Data'!F44),'Raw Data'!F44&lt;40,'Raw Data'!F44&gt;0),'Raw Data'!F44,40),"")</f>
        <v>22.624925999999999</v>
      </c>
      <c r="G45" s="2">
        <f>IF(SUM('Raw Data'!G$3:G$98)&gt;10,IF(AND(ISNUMBER('Raw Data'!G44),'Raw Data'!G44&lt;40,'Raw Data'!G44&gt;0),'Raw Data'!G44,40),"")</f>
        <v>21.992284999999999</v>
      </c>
      <c r="H45" s="2" t="str">
        <f>IF(SUM('Raw Data'!H$3:H$98)&gt;10,IF(AND(ISNUMBER('Raw Data'!H44),'Raw Data'!H44&lt;40,'Raw Data'!H44&gt;0),'Raw Data'!H44,40),"")</f>
        <v/>
      </c>
      <c r="I45" s="2" t="str">
        <f>IF(SUM('Raw Data'!I$3:I$98)&gt;10,IF(AND(ISNUMBER('Raw Data'!I44),'Raw Data'!I44&lt;40,'Raw Data'!I44&gt;0),'Raw Data'!I44,40),"")</f>
        <v/>
      </c>
      <c r="J45" s="2" t="str">
        <f>IF(SUM('Raw Data'!J$3:J$98)&gt;10,IF(AND(ISNUMBER('Raw Data'!J44),'Raw Data'!J44&lt;40,'Raw Data'!J44&gt;0),'Raw Data'!J44,40),"")</f>
        <v/>
      </c>
      <c r="K45" s="2" t="str">
        <f>IF(SUM('Raw Data'!K$3:K$98)&gt;10,IF(AND(ISNUMBER('Raw Data'!K44),'Raw Data'!K44&lt;40,'Raw Data'!K44&gt;0),'Raw Data'!K44,40),"")</f>
        <v/>
      </c>
      <c r="L45" s="2" t="str">
        <f>IF(SUM('Raw Data'!L$3:L$98)&gt;10,IF(AND(ISNUMBER('Raw Data'!L44),'Raw Data'!L44&lt;40,'Raw Data'!L44&gt;0),'Raw Data'!L44,40),"")</f>
        <v/>
      </c>
      <c r="M45" s="2" t="str">
        <f>IF(SUM('Raw Data'!M$3:M$98)&gt;10,IF(AND(ISNUMBER('Raw Data'!M44),'Raw Data'!M44&lt;40,'Raw Data'!M44&gt;0),'Raw Data'!M44,40),"")</f>
        <v/>
      </c>
      <c r="N45" s="2" t="str">
        <f>IF(SUM('Raw Data'!N$3:N$98)&gt;10,IF(AND(ISNUMBER('Raw Data'!N44),'Raw Data'!N44&lt;40,'Raw Data'!N44&gt;0),'Raw Data'!N44,40),"")</f>
        <v/>
      </c>
      <c r="O45" s="2" t="str">
        <f>IF(SUM('Raw Data'!O$3:O$98)&gt;10,IF(AND(ISNUMBER('Raw Data'!O44),'Raw Data'!O44&lt;40,'Raw Data'!O44&gt;0),'Raw Data'!O44,40),"")</f>
        <v/>
      </c>
    </row>
    <row r="46" spans="1:15" x14ac:dyDescent="0.25">
      <c r="A46" s="2" t="str">
        <f>'Gene Table'!B21</f>
        <v>SLIT2</v>
      </c>
      <c r="B46" s="78"/>
      <c r="C46" s="3" t="s">
        <v>48</v>
      </c>
      <c r="D46" s="2">
        <f>IF(SUM('Raw Data'!D$3:D$98)&gt;10,IF(AND(ISNUMBER('Raw Data'!D45),'Raw Data'!D45&lt;40,'Raw Data'!D45&gt;0),'Raw Data'!D45,40),"")</f>
        <v>23.359584999999999</v>
      </c>
      <c r="E46" s="2">
        <f>IF(SUM('Raw Data'!E$3:E$98)&gt;10,IF(AND(ISNUMBER('Raw Data'!E45),'Raw Data'!E45&lt;40,'Raw Data'!E45&gt;0),'Raw Data'!E45,40),"")</f>
        <v>23.280313</v>
      </c>
      <c r="F46" s="2">
        <f>IF(SUM('Raw Data'!F$3:F$98)&gt;10,IF(AND(ISNUMBER('Raw Data'!F45),'Raw Data'!F45&lt;40,'Raw Data'!F45&gt;0),'Raw Data'!F45,40),"")</f>
        <v>23.418690000000002</v>
      </c>
      <c r="G46" s="2">
        <f>IF(SUM('Raw Data'!G$3:G$98)&gt;10,IF(AND(ISNUMBER('Raw Data'!G45),'Raw Data'!G45&lt;40,'Raw Data'!G45&gt;0),'Raw Data'!G45,40),"")</f>
        <v>23.701589999999999</v>
      </c>
      <c r="H46" s="2" t="str">
        <f>IF(SUM('Raw Data'!H$3:H$98)&gt;10,IF(AND(ISNUMBER('Raw Data'!H45),'Raw Data'!H45&lt;40,'Raw Data'!H45&gt;0),'Raw Data'!H45,40),"")</f>
        <v/>
      </c>
      <c r="I46" s="2" t="str">
        <f>IF(SUM('Raw Data'!I$3:I$98)&gt;10,IF(AND(ISNUMBER('Raw Data'!I45),'Raw Data'!I45&lt;40,'Raw Data'!I45&gt;0),'Raw Data'!I45,40),"")</f>
        <v/>
      </c>
      <c r="J46" s="2" t="str">
        <f>IF(SUM('Raw Data'!J$3:J$98)&gt;10,IF(AND(ISNUMBER('Raw Data'!J45),'Raw Data'!J45&lt;40,'Raw Data'!J45&gt;0),'Raw Data'!J45,40),"")</f>
        <v/>
      </c>
      <c r="K46" s="2" t="str">
        <f>IF(SUM('Raw Data'!K$3:K$98)&gt;10,IF(AND(ISNUMBER('Raw Data'!K45),'Raw Data'!K45&lt;40,'Raw Data'!K45&gt;0),'Raw Data'!K45,40),"")</f>
        <v/>
      </c>
      <c r="L46" s="2" t="str">
        <f>IF(SUM('Raw Data'!L$3:L$98)&gt;10,IF(AND(ISNUMBER('Raw Data'!L45),'Raw Data'!L45&lt;40,'Raw Data'!L45&gt;0),'Raw Data'!L45,40),"")</f>
        <v/>
      </c>
      <c r="M46" s="2" t="str">
        <f>IF(SUM('Raw Data'!M$3:M$98)&gt;10,IF(AND(ISNUMBER('Raw Data'!M45),'Raw Data'!M45&lt;40,'Raw Data'!M45&gt;0),'Raw Data'!M45,40),"")</f>
        <v/>
      </c>
      <c r="N46" s="2" t="str">
        <f>IF(SUM('Raw Data'!N$3:N$98)&gt;10,IF(AND(ISNUMBER('Raw Data'!N45),'Raw Data'!N45&lt;40,'Raw Data'!N45&gt;0),'Raw Data'!N45,40),"")</f>
        <v/>
      </c>
      <c r="O46" s="2" t="str">
        <f>IF(SUM('Raw Data'!O$3:O$98)&gt;10,IF(AND(ISNUMBER('Raw Data'!O45),'Raw Data'!O45&lt;40,'Raw Data'!O45&gt;0),'Raw Data'!O45,40),"")</f>
        <v/>
      </c>
    </row>
    <row r="47" spans="1:15" x14ac:dyDescent="0.25">
      <c r="A47" s="2" t="str">
        <f>'Gene Table'!B22</f>
        <v>THBS1</v>
      </c>
      <c r="B47" s="78"/>
      <c r="C47" s="3" t="s">
        <v>49</v>
      </c>
      <c r="D47" s="2">
        <f>IF(SUM('Raw Data'!D$3:D$98)&gt;10,IF(AND(ISNUMBER('Raw Data'!D46),'Raw Data'!D46&lt;40,'Raw Data'!D46&gt;0),'Raw Data'!D46,40),"")</f>
        <v>25.474993000000001</v>
      </c>
      <c r="E47" s="2">
        <f>IF(SUM('Raw Data'!E$3:E$98)&gt;10,IF(AND(ISNUMBER('Raw Data'!E46),'Raw Data'!E46&lt;40,'Raw Data'!E46&gt;0),'Raw Data'!E46,40),"")</f>
        <v>24.171059</v>
      </c>
      <c r="F47" s="2">
        <f>IF(SUM('Raw Data'!F$3:F$98)&gt;10,IF(AND(ISNUMBER('Raw Data'!F46),'Raw Data'!F46&lt;40,'Raw Data'!F46&gt;0),'Raw Data'!F46,40),"")</f>
        <v>23.207253999999999</v>
      </c>
      <c r="G47" s="2">
        <f>IF(SUM('Raw Data'!G$3:G$98)&gt;10,IF(AND(ISNUMBER('Raw Data'!G46),'Raw Data'!G46&lt;40,'Raw Data'!G46&gt;0),'Raw Data'!G46,40),"")</f>
        <v>23.242235000000001</v>
      </c>
      <c r="H47" s="2" t="str">
        <f>IF(SUM('Raw Data'!H$3:H$98)&gt;10,IF(AND(ISNUMBER('Raw Data'!H46),'Raw Data'!H46&lt;40,'Raw Data'!H46&gt;0),'Raw Data'!H46,40),"")</f>
        <v/>
      </c>
      <c r="I47" s="2" t="str">
        <f>IF(SUM('Raw Data'!I$3:I$98)&gt;10,IF(AND(ISNUMBER('Raw Data'!I46),'Raw Data'!I46&lt;40,'Raw Data'!I46&gt;0),'Raw Data'!I46,40),"")</f>
        <v/>
      </c>
      <c r="J47" s="2" t="str">
        <f>IF(SUM('Raw Data'!J$3:J$98)&gt;10,IF(AND(ISNUMBER('Raw Data'!J46),'Raw Data'!J46&lt;40,'Raw Data'!J46&gt;0),'Raw Data'!J46,40),"")</f>
        <v/>
      </c>
      <c r="K47" s="2" t="str">
        <f>IF(SUM('Raw Data'!K$3:K$98)&gt;10,IF(AND(ISNUMBER('Raw Data'!K46),'Raw Data'!K46&lt;40,'Raw Data'!K46&gt;0),'Raw Data'!K46,40),"")</f>
        <v/>
      </c>
      <c r="L47" s="2" t="str">
        <f>IF(SUM('Raw Data'!L$3:L$98)&gt;10,IF(AND(ISNUMBER('Raw Data'!L46),'Raw Data'!L46&lt;40,'Raw Data'!L46&gt;0),'Raw Data'!L46,40),"")</f>
        <v/>
      </c>
      <c r="M47" s="2" t="str">
        <f>IF(SUM('Raw Data'!M$3:M$98)&gt;10,IF(AND(ISNUMBER('Raw Data'!M46),'Raw Data'!M46&lt;40,'Raw Data'!M46&gt;0),'Raw Data'!M46,40),"")</f>
        <v/>
      </c>
      <c r="N47" s="2" t="str">
        <f>IF(SUM('Raw Data'!N$3:N$98)&gt;10,IF(AND(ISNUMBER('Raw Data'!N46),'Raw Data'!N46&lt;40,'Raw Data'!N46&gt;0),'Raw Data'!N46,40),"")</f>
        <v/>
      </c>
      <c r="O47" s="2" t="str">
        <f>IF(SUM('Raw Data'!O$3:O$98)&gt;10,IF(AND(ISNUMBER('Raw Data'!O46),'Raw Data'!O46&lt;40,'Raw Data'!O46&gt;0),'Raw Data'!O46,40),"")</f>
        <v/>
      </c>
    </row>
    <row r="48" spans="1:15" x14ac:dyDescent="0.25">
      <c r="A48" s="2" t="str">
        <f>'Gene Table'!B23</f>
        <v>TNFRSF10C</v>
      </c>
      <c r="B48" s="78"/>
      <c r="C48" s="3" t="s">
        <v>50</v>
      </c>
      <c r="D48" s="2">
        <f>IF(SUM('Raw Data'!D$3:D$98)&gt;10,IF(AND(ISNUMBER('Raw Data'!D47),'Raw Data'!D47&lt;40,'Raw Data'!D47&gt;0),'Raw Data'!D47,40),"")</f>
        <v>34.942039999999999</v>
      </c>
      <c r="E48" s="2">
        <f>IF(SUM('Raw Data'!E$3:E$98)&gt;10,IF(AND(ISNUMBER('Raw Data'!E47),'Raw Data'!E47&lt;40,'Raw Data'!E47&gt;0),'Raw Data'!E47,40),"")</f>
        <v>25.043827</v>
      </c>
      <c r="F48" s="2">
        <f>IF(SUM('Raw Data'!F$3:F$98)&gt;10,IF(AND(ISNUMBER('Raw Data'!F47),'Raw Data'!F47&lt;40,'Raw Data'!F47&gt;0),'Raw Data'!F47,40),"")</f>
        <v>23.20158</v>
      </c>
      <c r="G48" s="2">
        <f>IF(SUM('Raw Data'!G$3:G$98)&gt;10,IF(AND(ISNUMBER('Raw Data'!G47),'Raw Data'!G47&lt;40,'Raw Data'!G47&gt;0),'Raw Data'!G47,40),"")</f>
        <v>22.958641</v>
      </c>
      <c r="H48" s="2" t="str">
        <f>IF(SUM('Raw Data'!H$3:H$98)&gt;10,IF(AND(ISNUMBER('Raw Data'!H47),'Raw Data'!H47&lt;40,'Raw Data'!H47&gt;0),'Raw Data'!H47,40),"")</f>
        <v/>
      </c>
      <c r="I48" s="2" t="str">
        <f>IF(SUM('Raw Data'!I$3:I$98)&gt;10,IF(AND(ISNUMBER('Raw Data'!I47),'Raw Data'!I47&lt;40,'Raw Data'!I47&gt;0),'Raw Data'!I47,40),"")</f>
        <v/>
      </c>
      <c r="J48" s="2" t="str">
        <f>IF(SUM('Raw Data'!J$3:J$98)&gt;10,IF(AND(ISNUMBER('Raw Data'!J47),'Raw Data'!J47&lt;40,'Raw Data'!J47&gt;0),'Raw Data'!J47,40),"")</f>
        <v/>
      </c>
      <c r="K48" s="2" t="str">
        <f>IF(SUM('Raw Data'!K$3:K$98)&gt;10,IF(AND(ISNUMBER('Raw Data'!K47),'Raw Data'!K47&lt;40,'Raw Data'!K47&gt;0),'Raw Data'!K47,40),"")</f>
        <v/>
      </c>
      <c r="L48" s="2" t="str">
        <f>IF(SUM('Raw Data'!L$3:L$98)&gt;10,IF(AND(ISNUMBER('Raw Data'!L47),'Raw Data'!L47&lt;40,'Raw Data'!L47&gt;0),'Raw Data'!L47,40),"")</f>
        <v/>
      </c>
      <c r="M48" s="2" t="str">
        <f>IF(SUM('Raw Data'!M$3:M$98)&gt;10,IF(AND(ISNUMBER('Raw Data'!M47),'Raw Data'!M47&lt;40,'Raw Data'!M47&gt;0),'Raw Data'!M47,40),"")</f>
        <v/>
      </c>
      <c r="N48" s="2" t="str">
        <f>IF(SUM('Raw Data'!N$3:N$98)&gt;10,IF(AND(ISNUMBER('Raw Data'!N47),'Raw Data'!N47&lt;40,'Raw Data'!N47&gt;0),'Raw Data'!N47,40),"")</f>
        <v/>
      </c>
      <c r="O48" s="2" t="str">
        <f>IF(SUM('Raw Data'!O$3:O$98)&gt;10,IF(AND(ISNUMBER('Raw Data'!O47),'Raw Data'!O47&lt;40,'Raw Data'!O47&gt;0),'Raw Data'!O47,40),"")</f>
        <v/>
      </c>
    </row>
    <row r="49" spans="1:15" x14ac:dyDescent="0.25">
      <c r="A49" s="2" t="str">
        <f>'Gene Table'!B24</f>
        <v>TP73</v>
      </c>
      <c r="B49" s="78"/>
      <c r="C49" s="3" t="s">
        <v>51</v>
      </c>
      <c r="D49" s="2">
        <f>IF(SUM('Raw Data'!D$3:D$98)&gt;10,IF(AND(ISNUMBER('Raw Data'!D48),'Raw Data'!D48&lt;40,'Raw Data'!D48&gt;0),'Raw Data'!D48,40),"")</f>
        <v>23.628530000000001</v>
      </c>
      <c r="E49" s="2">
        <f>IF(SUM('Raw Data'!E$3:E$98)&gt;10,IF(AND(ISNUMBER('Raw Data'!E48),'Raw Data'!E48&lt;40,'Raw Data'!E48&gt;0),'Raw Data'!E48,40),"")</f>
        <v>23.42089</v>
      </c>
      <c r="F49" s="2">
        <f>IF(SUM('Raw Data'!F$3:F$98)&gt;10,IF(AND(ISNUMBER('Raw Data'!F48),'Raw Data'!F48&lt;40,'Raw Data'!F48&gt;0),'Raw Data'!F48,40),"")</f>
        <v>22.980343000000001</v>
      </c>
      <c r="G49" s="2">
        <f>IF(SUM('Raw Data'!G$3:G$98)&gt;10,IF(AND(ISNUMBER('Raw Data'!G48),'Raw Data'!G48&lt;40,'Raw Data'!G48&gt;0),'Raw Data'!G48,40),"")</f>
        <v>22.801159999999999</v>
      </c>
      <c r="H49" s="2" t="str">
        <f>IF(SUM('Raw Data'!H$3:H$98)&gt;10,IF(AND(ISNUMBER('Raw Data'!H48),'Raw Data'!H48&lt;40,'Raw Data'!H48&gt;0),'Raw Data'!H48,40),"")</f>
        <v/>
      </c>
      <c r="I49" s="2" t="str">
        <f>IF(SUM('Raw Data'!I$3:I$98)&gt;10,IF(AND(ISNUMBER('Raw Data'!I48),'Raw Data'!I48&lt;40,'Raw Data'!I48&gt;0),'Raw Data'!I48,40),"")</f>
        <v/>
      </c>
      <c r="J49" s="2" t="str">
        <f>IF(SUM('Raw Data'!J$3:J$98)&gt;10,IF(AND(ISNUMBER('Raw Data'!J48),'Raw Data'!J48&lt;40,'Raw Data'!J48&gt;0),'Raw Data'!J48,40),"")</f>
        <v/>
      </c>
      <c r="K49" s="2" t="str">
        <f>IF(SUM('Raw Data'!K$3:K$98)&gt;10,IF(AND(ISNUMBER('Raw Data'!K48),'Raw Data'!K48&lt;40,'Raw Data'!K48&gt;0),'Raw Data'!K48,40),"")</f>
        <v/>
      </c>
      <c r="L49" s="2" t="str">
        <f>IF(SUM('Raw Data'!L$3:L$98)&gt;10,IF(AND(ISNUMBER('Raw Data'!L48),'Raw Data'!L48&lt;40,'Raw Data'!L48&gt;0),'Raw Data'!L48,40),"")</f>
        <v/>
      </c>
      <c r="M49" s="2" t="str">
        <f>IF(SUM('Raw Data'!M$3:M$98)&gt;10,IF(AND(ISNUMBER('Raw Data'!M48),'Raw Data'!M48&lt;40,'Raw Data'!M48&gt;0),'Raw Data'!M48,40),"")</f>
        <v/>
      </c>
      <c r="N49" s="2" t="str">
        <f>IF(SUM('Raw Data'!N$3:N$98)&gt;10,IF(AND(ISNUMBER('Raw Data'!N48),'Raw Data'!N48&lt;40,'Raw Data'!N48&gt;0),'Raw Data'!N48,40),"")</f>
        <v/>
      </c>
      <c r="O49" s="2" t="str">
        <f>IF(SUM('Raw Data'!O$3:O$98)&gt;10,IF(AND(ISNUMBER('Raw Data'!O48),'Raw Data'!O48&lt;40,'Raw Data'!O48&gt;0),'Raw Data'!O48,40),"")</f>
        <v/>
      </c>
    </row>
    <row r="50" spans="1:15" x14ac:dyDescent="0.25">
      <c r="A50" s="2" t="str">
        <f>'Gene Table'!B25</f>
        <v>SEC</v>
      </c>
      <c r="B50" s="78"/>
      <c r="C50" s="3" t="s">
        <v>52</v>
      </c>
      <c r="D50" s="2">
        <f>IF(SUM('Raw Data'!D$3:D$98)&gt;10,IF(AND(ISNUMBER('Raw Data'!D49),'Raw Data'!D49&lt;40,'Raw Data'!D49&gt;0),'Raw Data'!D49,40),"")</f>
        <v>40</v>
      </c>
      <c r="E50" s="2">
        <f>IF(SUM('Raw Data'!E$3:E$98)&gt;10,IF(AND(ISNUMBER('Raw Data'!E49),'Raw Data'!E49&lt;40,'Raw Data'!E49&gt;0),'Raw Data'!E49,40),"")</f>
        <v>28.08</v>
      </c>
      <c r="F50" s="2">
        <f>IF(SUM('Raw Data'!F$3:F$98)&gt;10,IF(AND(ISNUMBER('Raw Data'!F49),'Raw Data'!F49&lt;40,'Raw Data'!F49&gt;0),'Raw Data'!F49,40),"")</f>
        <v>27.01</v>
      </c>
      <c r="G50" s="2">
        <f>IF(SUM('Raw Data'!G$3:G$98)&gt;10,IF(AND(ISNUMBER('Raw Data'!G49),'Raw Data'!G49&lt;40,'Raw Data'!G49&gt;0),'Raw Data'!G49,40),"")</f>
        <v>26.82</v>
      </c>
      <c r="H50" s="2" t="str">
        <f>IF(SUM('Raw Data'!H$3:H$98)&gt;10,IF(AND(ISNUMBER('Raw Data'!H49),'Raw Data'!H49&lt;40,'Raw Data'!H49&gt;0),'Raw Data'!H49,40),"")</f>
        <v/>
      </c>
      <c r="I50" s="2" t="str">
        <f>IF(SUM('Raw Data'!I$3:I$98)&gt;10,IF(AND(ISNUMBER('Raw Data'!I49),'Raw Data'!I49&lt;40,'Raw Data'!I49&gt;0),'Raw Data'!I49,40),"")</f>
        <v/>
      </c>
      <c r="J50" s="2" t="str">
        <f>IF(SUM('Raw Data'!J$3:J$98)&gt;10,IF(AND(ISNUMBER('Raw Data'!J49),'Raw Data'!J49&lt;40,'Raw Data'!J49&gt;0),'Raw Data'!J49,40),"")</f>
        <v/>
      </c>
      <c r="K50" s="2" t="str">
        <f>IF(SUM('Raw Data'!K$3:K$98)&gt;10,IF(AND(ISNUMBER('Raw Data'!K49),'Raw Data'!K49&lt;40,'Raw Data'!K49&gt;0),'Raw Data'!K49,40),"")</f>
        <v/>
      </c>
      <c r="L50" s="2" t="str">
        <f>IF(SUM('Raw Data'!L$3:L$98)&gt;10,IF(AND(ISNUMBER('Raw Data'!L49),'Raw Data'!L49&lt;40,'Raw Data'!L49&gt;0),'Raw Data'!L49,40),"")</f>
        <v/>
      </c>
      <c r="M50" s="2" t="str">
        <f>IF(SUM('Raw Data'!M$3:M$98)&gt;10,IF(AND(ISNUMBER('Raw Data'!M49),'Raw Data'!M49&lt;40,'Raw Data'!M49&gt;0),'Raw Data'!M49,40),"")</f>
        <v/>
      </c>
      <c r="N50" s="2" t="str">
        <f>IF(SUM('Raw Data'!N$3:N$98)&gt;10,IF(AND(ISNUMBER('Raw Data'!N49),'Raw Data'!N49&lt;40,'Raw Data'!N49&gt;0),'Raw Data'!N49,40),"")</f>
        <v/>
      </c>
      <c r="O50" s="2" t="str">
        <f>IF(SUM('Raw Data'!O$3:O$98)&gt;10,IF(AND(ISNUMBER('Raw Data'!O49),'Raw Data'!O49&lt;40,'Raw Data'!O49&gt;0),'Raw Data'!O49,40),"")</f>
        <v/>
      </c>
    </row>
    <row r="51" spans="1:15" x14ac:dyDescent="0.25">
      <c r="A51" s="2" t="str">
        <f>'Gene Table'!B26</f>
        <v>DEC</v>
      </c>
      <c r="B51" s="79"/>
      <c r="C51" s="3" t="s">
        <v>53</v>
      </c>
      <c r="D51" s="2">
        <f>IF(SUM('Raw Data'!D$3:D$98)&gt;10,IF(AND(ISNUMBER('Raw Data'!D50),'Raw Data'!D50&lt;40,'Raw Data'!D50&gt;0),'Raw Data'!D50,40),"")</f>
        <v>23.8</v>
      </c>
      <c r="E51" s="2">
        <f>IF(SUM('Raw Data'!E$3:E$98)&gt;10,IF(AND(ISNUMBER('Raw Data'!E50),'Raw Data'!E50&lt;40,'Raw Data'!E50&gt;0),'Raw Data'!E50,40),"")</f>
        <v>23.9</v>
      </c>
      <c r="F51" s="2">
        <f>IF(SUM('Raw Data'!F$3:F$98)&gt;10,IF(AND(ISNUMBER('Raw Data'!F50),'Raw Data'!F50&lt;40,'Raw Data'!F50&gt;0),'Raw Data'!F50,40),"")</f>
        <v>24.008649999999999</v>
      </c>
      <c r="G51" s="2">
        <f>IF(SUM('Raw Data'!G$3:G$98)&gt;10,IF(AND(ISNUMBER('Raw Data'!G50),'Raw Data'!G50&lt;40,'Raw Data'!G50&gt;0),'Raw Data'!G50,40),"")</f>
        <v>23.657713000000001</v>
      </c>
      <c r="H51" s="2" t="str">
        <f>IF(SUM('Raw Data'!H$3:H$98)&gt;10,IF(AND(ISNUMBER('Raw Data'!H50),'Raw Data'!H50&lt;40,'Raw Data'!H50&gt;0),'Raw Data'!H50,40),"")</f>
        <v/>
      </c>
      <c r="I51" s="2" t="str">
        <f>IF(SUM('Raw Data'!I$3:I$98)&gt;10,IF(AND(ISNUMBER('Raw Data'!I50),'Raw Data'!I50&lt;40,'Raw Data'!I50&gt;0),'Raw Data'!I50,40),"")</f>
        <v/>
      </c>
      <c r="J51" s="2" t="str">
        <f>IF(SUM('Raw Data'!J$3:J$98)&gt;10,IF(AND(ISNUMBER('Raw Data'!J50),'Raw Data'!J50&lt;40,'Raw Data'!J50&gt;0),'Raw Data'!J50,40),"")</f>
        <v/>
      </c>
      <c r="K51" s="2" t="str">
        <f>IF(SUM('Raw Data'!K$3:K$98)&gt;10,IF(AND(ISNUMBER('Raw Data'!K50),'Raw Data'!K50&lt;40,'Raw Data'!K50&gt;0),'Raw Data'!K50,40),"")</f>
        <v/>
      </c>
      <c r="L51" s="2" t="str">
        <f>IF(SUM('Raw Data'!L$3:L$98)&gt;10,IF(AND(ISNUMBER('Raw Data'!L50),'Raw Data'!L50&lt;40,'Raw Data'!L50&gt;0),'Raw Data'!L50,40),"")</f>
        <v/>
      </c>
      <c r="M51" s="2" t="str">
        <f>IF(SUM('Raw Data'!M$3:M$98)&gt;10,IF(AND(ISNUMBER('Raw Data'!M50),'Raw Data'!M50&lt;40,'Raw Data'!M50&gt;0),'Raw Data'!M50,40),"")</f>
        <v/>
      </c>
      <c r="N51" s="2" t="str">
        <f>IF(SUM('Raw Data'!N$3:N$98)&gt;10,IF(AND(ISNUMBER('Raw Data'!N50),'Raw Data'!N50&lt;40,'Raw Data'!N50&gt;0),'Raw Data'!N50,40),"")</f>
        <v/>
      </c>
      <c r="O51" s="2" t="str">
        <f>IF(SUM('Raw Data'!O$3:O$98)&gt;10,IF(AND(ISNUMBER('Raw Data'!O50),'Raw Data'!O50&lt;40,'Raw Data'!O50&gt;0),'Raw Data'!O50,40),"")</f>
        <v/>
      </c>
    </row>
    <row r="52" spans="1:15" x14ac:dyDescent="0.25">
      <c r="A52" s="2" t="str">
        <f>'Gene Table'!B3</f>
        <v>ADAM23</v>
      </c>
      <c r="B52" s="77" t="s">
        <v>54</v>
      </c>
      <c r="C52" s="3" t="s">
        <v>55</v>
      </c>
      <c r="D52" s="2">
        <f>IF(SUM('Raw Data'!D$3:D$98)&gt;10,IF(AND(ISNUMBER('Raw Data'!D51),'Raw Data'!D51&lt;40,'Raw Data'!D51&gt;0),'Raw Data'!D51,40),"")</f>
        <v>22.212935999999999</v>
      </c>
      <c r="E52" s="2">
        <f>IF(SUM('Raw Data'!E$3:E$98)&gt;10,IF(AND(ISNUMBER('Raw Data'!E51),'Raw Data'!E51&lt;40,'Raw Data'!E51&gt;0),'Raw Data'!E51,40),"")</f>
        <v>22.582905</v>
      </c>
      <c r="F52" s="2">
        <f>IF(SUM('Raw Data'!F$3:F$98)&gt;10,IF(AND(ISNUMBER('Raw Data'!F51),'Raw Data'!F51&lt;40,'Raw Data'!F51&gt;0),'Raw Data'!F51,40),"")</f>
        <v>24.314920000000001</v>
      </c>
      <c r="G52" s="2">
        <f>IF(SUM('Raw Data'!G$3:G$98)&gt;10,IF(AND(ISNUMBER('Raw Data'!G51),'Raw Data'!G51&lt;40,'Raw Data'!G51&gt;0),'Raw Data'!G51,40),"")</f>
        <v>27.638380000000002</v>
      </c>
      <c r="H52" s="2" t="str">
        <f>IF(SUM('Raw Data'!H$3:H$98)&gt;10,IF(AND(ISNUMBER('Raw Data'!H51),'Raw Data'!H51&lt;40,'Raw Data'!H51&gt;0),'Raw Data'!H51,40),"")</f>
        <v/>
      </c>
      <c r="I52" s="2" t="str">
        <f>IF(SUM('Raw Data'!I$3:I$98)&gt;10,IF(AND(ISNUMBER('Raw Data'!I51),'Raw Data'!I51&lt;40,'Raw Data'!I51&gt;0),'Raw Data'!I51,40),"")</f>
        <v/>
      </c>
      <c r="J52" s="2" t="str">
        <f>IF(SUM('Raw Data'!J$3:J$98)&gt;10,IF(AND(ISNUMBER('Raw Data'!J51),'Raw Data'!J51&lt;40,'Raw Data'!J51&gt;0),'Raw Data'!J51,40),"")</f>
        <v/>
      </c>
      <c r="K52" s="2" t="str">
        <f>IF(SUM('Raw Data'!K$3:K$98)&gt;10,IF(AND(ISNUMBER('Raw Data'!K51),'Raw Data'!K51&lt;40,'Raw Data'!K51&gt;0),'Raw Data'!K51,40),"")</f>
        <v/>
      </c>
      <c r="L52" s="2" t="str">
        <f>IF(SUM('Raw Data'!L$3:L$98)&gt;10,IF(AND(ISNUMBER('Raw Data'!L51),'Raw Data'!L51&lt;40,'Raw Data'!L51&gt;0),'Raw Data'!L51,40),"")</f>
        <v/>
      </c>
      <c r="M52" s="2" t="str">
        <f>IF(SUM('Raw Data'!M$3:M$98)&gt;10,IF(AND(ISNUMBER('Raw Data'!M51),'Raw Data'!M51&lt;40,'Raw Data'!M51&gt;0),'Raw Data'!M51,40),"")</f>
        <v/>
      </c>
      <c r="N52" s="2" t="str">
        <f>IF(SUM('Raw Data'!N$3:N$98)&gt;10,IF(AND(ISNUMBER('Raw Data'!N51),'Raw Data'!N51&lt;40,'Raw Data'!N51&gt;0),'Raw Data'!N51,40),"")</f>
        <v/>
      </c>
      <c r="O52" s="2" t="str">
        <f>IF(SUM('Raw Data'!O$3:O$98)&gt;10,IF(AND(ISNUMBER('Raw Data'!O51),'Raw Data'!O51&lt;40,'Raw Data'!O51&gt;0),'Raw Data'!O51,40),"")</f>
        <v/>
      </c>
    </row>
    <row r="53" spans="1:15" x14ac:dyDescent="0.25">
      <c r="A53" s="2" t="str">
        <f>'Gene Table'!B4</f>
        <v>BRCA1</v>
      </c>
      <c r="B53" s="78"/>
      <c r="C53" s="3" t="s">
        <v>56</v>
      </c>
      <c r="D53" s="2">
        <f>IF(SUM('Raw Data'!D$3:D$98)&gt;10,IF(AND(ISNUMBER('Raw Data'!D52),'Raw Data'!D52&lt;40,'Raw Data'!D52&gt;0),'Raw Data'!D52,40),"")</f>
        <v>21.841232000000002</v>
      </c>
      <c r="E53" s="2">
        <f>IF(SUM('Raw Data'!E$3:E$98)&gt;10,IF(AND(ISNUMBER('Raw Data'!E52),'Raw Data'!E52&lt;40,'Raw Data'!E52&gt;0),'Raw Data'!E52,40),"")</f>
        <v>22.284576000000001</v>
      </c>
      <c r="F53" s="2">
        <f>IF(SUM('Raw Data'!F$3:F$98)&gt;10,IF(AND(ISNUMBER('Raw Data'!F52),'Raw Data'!F52&lt;40,'Raw Data'!F52&gt;0),'Raw Data'!F52,40),"")</f>
        <v>23.862521999999998</v>
      </c>
      <c r="G53" s="2">
        <f>IF(SUM('Raw Data'!G$3:G$98)&gt;10,IF(AND(ISNUMBER('Raw Data'!G52),'Raw Data'!G52&lt;40,'Raw Data'!G52&gt;0),'Raw Data'!G52,40),"")</f>
        <v>26.069254000000001</v>
      </c>
      <c r="H53" s="2" t="str">
        <f>IF(SUM('Raw Data'!H$3:H$98)&gt;10,IF(AND(ISNUMBER('Raw Data'!H52),'Raw Data'!H52&lt;40,'Raw Data'!H52&gt;0),'Raw Data'!H52,40),"")</f>
        <v/>
      </c>
      <c r="I53" s="2" t="str">
        <f>IF(SUM('Raw Data'!I$3:I$98)&gt;10,IF(AND(ISNUMBER('Raw Data'!I52),'Raw Data'!I52&lt;40,'Raw Data'!I52&gt;0),'Raw Data'!I52,40),"")</f>
        <v/>
      </c>
      <c r="J53" s="2" t="str">
        <f>IF(SUM('Raw Data'!J$3:J$98)&gt;10,IF(AND(ISNUMBER('Raw Data'!J52),'Raw Data'!J52&lt;40,'Raw Data'!J52&gt;0),'Raw Data'!J52,40),"")</f>
        <v/>
      </c>
      <c r="K53" s="2" t="str">
        <f>IF(SUM('Raw Data'!K$3:K$98)&gt;10,IF(AND(ISNUMBER('Raw Data'!K52),'Raw Data'!K52&lt;40,'Raw Data'!K52&gt;0),'Raw Data'!K52,40),"")</f>
        <v/>
      </c>
      <c r="L53" s="2" t="str">
        <f>IF(SUM('Raw Data'!L$3:L$98)&gt;10,IF(AND(ISNUMBER('Raw Data'!L52),'Raw Data'!L52&lt;40,'Raw Data'!L52&gt;0),'Raw Data'!L52,40),"")</f>
        <v/>
      </c>
      <c r="M53" s="2" t="str">
        <f>IF(SUM('Raw Data'!M$3:M$98)&gt;10,IF(AND(ISNUMBER('Raw Data'!M52),'Raw Data'!M52&lt;40,'Raw Data'!M52&gt;0),'Raw Data'!M52,40),"")</f>
        <v/>
      </c>
      <c r="N53" s="2" t="str">
        <f>IF(SUM('Raw Data'!N$3:N$98)&gt;10,IF(AND(ISNUMBER('Raw Data'!N52),'Raw Data'!N52&lt;40,'Raw Data'!N52&gt;0),'Raw Data'!N52,40),"")</f>
        <v/>
      </c>
      <c r="O53" s="2" t="str">
        <f>IF(SUM('Raw Data'!O$3:O$98)&gt;10,IF(AND(ISNUMBER('Raw Data'!O52),'Raw Data'!O52&lt;40,'Raw Data'!O52&gt;0),'Raw Data'!O52,40),"")</f>
        <v/>
      </c>
    </row>
    <row r="54" spans="1:15" x14ac:dyDescent="0.25">
      <c r="A54" s="2" t="str">
        <f>'Gene Table'!B5</f>
        <v>CCNA1</v>
      </c>
      <c r="B54" s="78"/>
      <c r="C54" s="3" t="s">
        <v>57</v>
      </c>
      <c r="D54" s="2">
        <f>IF(SUM('Raw Data'!D$3:D$98)&gt;10,IF(AND(ISNUMBER('Raw Data'!D53),'Raw Data'!D53&lt;40,'Raw Data'!D53&gt;0),'Raw Data'!D53,40),"")</f>
        <v>26.961784000000002</v>
      </c>
      <c r="E54" s="2">
        <f>IF(SUM('Raw Data'!E$3:E$98)&gt;10,IF(AND(ISNUMBER('Raw Data'!E53),'Raw Data'!E53&lt;40,'Raw Data'!E53&gt;0),'Raw Data'!E53,40),"")</f>
        <v>27.161826999999999</v>
      </c>
      <c r="F54" s="2">
        <f>IF(SUM('Raw Data'!F$3:F$98)&gt;10,IF(AND(ISNUMBER('Raw Data'!F53),'Raw Data'!F53&lt;40,'Raw Data'!F53&gt;0),'Raw Data'!F53,40),"")</f>
        <v>28.572668</v>
      </c>
      <c r="G54" s="2">
        <f>IF(SUM('Raw Data'!G$3:G$98)&gt;10,IF(AND(ISNUMBER('Raw Data'!G53),'Raw Data'!G53&lt;40,'Raw Data'!G53&gt;0),'Raw Data'!G53,40),"")</f>
        <v>30.995944999999999</v>
      </c>
      <c r="H54" s="2" t="str">
        <f>IF(SUM('Raw Data'!H$3:H$98)&gt;10,IF(AND(ISNUMBER('Raw Data'!H53),'Raw Data'!H53&lt;40,'Raw Data'!H53&gt;0),'Raw Data'!H53,40),"")</f>
        <v/>
      </c>
      <c r="I54" s="2" t="str">
        <f>IF(SUM('Raw Data'!I$3:I$98)&gt;10,IF(AND(ISNUMBER('Raw Data'!I53),'Raw Data'!I53&lt;40,'Raw Data'!I53&gt;0),'Raw Data'!I53,40),"")</f>
        <v/>
      </c>
      <c r="J54" s="2" t="str">
        <f>IF(SUM('Raw Data'!J$3:J$98)&gt;10,IF(AND(ISNUMBER('Raw Data'!J53),'Raw Data'!J53&lt;40,'Raw Data'!J53&gt;0),'Raw Data'!J53,40),"")</f>
        <v/>
      </c>
      <c r="K54" s="2" t="str">
        <f>IF(SUM('Raw Data'!K$3:K$98)&gt;10,IF(AND(ISNUMBER('Raw Data'!K53),'Raw Data'!K53&lt;40,'Raw Data'!K53&gt;0),'Raw Data'!K53,40),"")</f>
        <v/>
      </c>
      <c r="L54" s="2" t="str">
        <f>IF(SUM('Raw Data'!L$3:L$98)&gt;10,IF(AND(ISNUMBER('Raw Data'!L53),'Raw Data'!L53&lt;40,'Raw Data'!L53&gt;0),'Raw Data'!L53,40),"")</f>
        <v/>
      </c>
      <c r="M54" s="2" t="str">
        <f>IF(SUM('Raw Data'!M$3:M$98)&gt;10,IF(AND(ISNUMBER('Raw Data'!M53),'Raw Data'!M53&lt;40,'Raw Data'!M53&gt;0),'Raw Data'!M53,40),"")</f>
        <v/>
      </c>
      <c r="N54" s="2" t="str">
        <f>IF(SUM('Raw Data'!N$3:N$98)&gt;10,IF(AND(ISNUMBER('Raw Data'!N53),'Raw Data'!N53&lt;40,'Raw Data'!N53&gt;0),'Raw Data'!N53,40),"")</f>
        <v/>
      </c>
      <c r="O54" s="2" t="str">
        <f>IF(SUM('Raw Data'!O$3:O$98)&gt;10,IF(AND(ISNUMBER('Raw Data'!O53),'Raw Data'!O53&lt;40,'Raw Data'!O53&gt;0),'Raw Data'!O53,40),"")</f>
        <v/>
      </c>
    </row>
    <row r="55" spans="1:15" x14ac:dyDescent="0.25">
      <c r="A55" s="2" t="str">
        <f>'Gene Table'!B6</f>
        <v>CCND2</v>
      </c>
      <c r="B55" s="78"/>
      <c r="C55" s="3" t="s">
        <v>58</v>
      </c>
      <c r="D55" s="2">
        <f>IF(SUM('Raw Data'!D$3:D$98)&gt;10,IF(AND(ISNUMBER('Raw Data'!D54),'Raw Data'!D54&lt;40,'Raw Data'!D54&gt;0),'Raw Data'!D54,40),"")</f>
        <v>22.683613000000001</v>
      </c>
      <c r="E55" s="2">
        <f>IF(SUM('Raw Data'!E$3:E$98)&gt;10,IF(AND(ISNUMBER('Raw Data'!E54),'Raw Data'!E54&lt;40,'Raw Data'!E54&gt;0),'Raw Data'!E54,40),"")</f>
        <v>23.110651000000001</v>
      </c>
      <c r="F55" s="2">
        <f>IF(SUM('Raw Data'!F$3:F$98)&gt;10,IF(AND(ISNUMBER('Raw Data'!F54),'Raw Data'!F54&lt;40,'Raw Data'!F54&gt;0),'Raw Data'!F54,40),"")</f>
        <v>24.738363</v>
      </c>
      <c r="G55" s="2">
        <f>IF(SUM('Raw Data'!G$3:G$98)&gt;10,IF(AND(ISNUMBER('Raw Data'!G54),'Raw Data'!G54&lt;40,'Raw Data'!G54&gt;0),'Raw Data'!G54,40),"")</f>
        <v>29.228992000000002</v>
      </c>
      <c r="H55" s="2" t="str">
        <f>IF(SUM('Raw Data'!H$3:H$98)&gt;10,IF(AND(ISNUMBER('Raw Data'!H54),'Raw Data'!H54&lt;40,'Raw Data'!H54&gt;0),'Raw Data'!H54,40),"")</f>
        <v/>
      </c>
      <c r="I55" s="2" t="str">
        <f>IF(SUM('Raw Data'!I$3:I$98)&gt;10,IF(AND(ISNUMBER('Raw Data'!I54),'Raw Data'!I54&lt;40,'Raw Data'!I54&gt;0),'Raw Data'!I54,40),"")</f>
        <v/>
      </c>
      <c r="J55" s="2" t="str">
        <f>IF(SUM('Raw Data'!J$3:J$98)&gt;10,IF(AND(ISNUMBER('Raw Data'!J54),'Raw Data'!J54&lt;40,'Raw Data'!J54&gt;0),'Raw Data'!J54,40),"")</f>
        <v/>
      </c>
      <c r="K55" s="2" t="str">
        <f>IF(SUM('Raw Data'!K$3:K$98)&gt;10,IF(AND(ISNUMBER('Raw Data'!K54),'Raw Data'!K54&lt;40,'Raw Data'!K54&gt;0),'Raw Data'!K54,40),"")</f>
        <v/>
      </c>
      <c r="L55" s="2" t="str">
        <f>IF(SUM('Raw Data'!L$3:L$98)&gt;10,IF(AND(ISNUMBER('Raw Data'!L54),'Raw Data'!L54&lt;40,'Raw Data'!L54&gt;0),'Raw Data'!L54,40),"")</f>
        <v/>
      </c>
      <c r="M55" s="2" t="str">
        <f>IF(SUM('Raw Data'!M$3:M$98)&gt;10,IF(AND(ISNUMBER('Raw Data'!M54),'Raw Data'!M54&lt;40,'Raw Data'!M54&gt;0),'Raw Data'!M54,40),"")</f>
        <v/>
      </c>
      <c r="N55" s="2" t="str">
        <f>IF(SUM('Raw Data'!N$3:N$98)&gt;10,IF(AND(ISNUMBER('Raw Data'!N54),'Raw Data'!N54&lt;40,'Raw Data'!N54&gt;0),'Raw Data'!N54,40),"")</f>
        <v/>
      </c>
      <c r="O55" s="2" t="str">
        <f>IF(SUM('Raw Data'!O$3:O$98)&gt;10,IF(AND(ISNUMBER('Raw Data'!O54),'Raw Data'!O54&lt;40,'Raw Data'!O54&gt;0),'Raw Data'!O54,40),"")</f>
        <v/>
      </c>
    </row>
    <row r="56" spans="1:15" x14ac:dyDescent="0.25">
      <c r="A56" s="2" t="str">
        <f>'Gene Table'!B7</f>
        <v>CDH1</v>
      </c>
      <c r="B56" s="78"/>
      <c r="C56" s="3" t="s">
        <v>59</v>
      </c>
      <c r="D56" s="2">
        <f>IF(SUM('Raw Data'!D$3:D$98)&gt;10,IF(AND(ISNUMBER('Raw Data'!D55),'Raw Data'!D55&lt;40,'Raw Data'!D55&gt;0),'Raw Data'!D55,40),"")</f>
        <v>21.805954</v>
      </c>
      <c r="E56" s="2">
        <f>IF(SUM('Raw Data'!E$3:E$98)&gt;10,IF(AND(ISNUMBER('Raw Data'!E55),'Raw Data'!E55&lt;40,'Raw Data'!E55&gt;0),'Raw Data'!E55,40),"")</f>
        <v>22.272472</v>
      </c>
      <c r="F56" s="2">
        <f>IF(SUM('Raw Data'!F$3:F$98)&gt;10,IF(AND(ISNUMBER('Raw Data'!F55),'Raw Data'!F55&lt;40,'Raw Data'!F55&gt;0),'Raw Data'!F55,40),"")</f>
        <v>23.950146</v>
      </c>
      <c r="G56" s="2">
        <f>IF(SUM('Raw Data'!G$3:G$98)&gt;10,IF(AND(ISNUMBER('Raw Data'!G55),'Raw Data'!G55&lt;40,'Raw Data'!G55&gt;0),'Raw Data'!G55,40),"")</f>
        <v>27.507189</v>
      </c>
      <c r="H56" s="2" t="str">
        <f>IF(SUM('Raw Data'!H$3:H$98)&gt;10,IF(AND(ISNUMBER('Raw Data'!H55),'Raw Data'!H55&lt;40,'Raw Data'!H55&gt;0),'Raw Data'!H55,40),"")</f>
        <v/>
      </c>
      <c r="I56" s="2" t="str">
        <f>IF(SUM('Raw Data'!I$3:I$98)&gt;10,IF(AND(ISNUMBER('Raw Data'!I55),'Raw Data'!I55&lt;40,'Raw Data'!I55&gt;0),'Raw Data'!I55,40),"")</f>
        <v/>
      </c>
      <c r="J56" s="2" t="str">
        <f>IF(SUM('Raw Data'!J$3:J$98)&gt;10,IF(AND(ISNUMBER('Raw Data'!J55),'Raw Data'!J55&lt;40,'Raw Data'!J55&gt;0),'Raw Data'!J55,40),"")</f>
        <v/>
      </c>
      <c r="K56" s="2" t="str">
        <f>IF(SUM('Raw Data'!K$3:K$98)&gt;10,IF(AND(ISNUMBER('Raw Data'!K55),'Raw Data'!K55&lt;40,'Raw Data'!K55&gt;0),'Raw Data'!K55,40),"")</f>
        <v/>
      </c>
      <c r="L56" s="2" t="str">
        <f>IF(SUM('Raw Data'!L$3:L$98)&gt;10,IF(AND(ISNUMBER('Raw Data'!L55),'Raw Data'!L55&lt;40,'Raw Data'!L55&gt;0),'Raw Data'!L55,40),"")</f>
        <v/>
      </c>
      <c r="M56" s="2" t="str">
        <f>IF(SUM('Raw Data'!M$3:M$98)&gt;10,IF(AND(ISNUMBER('Raw Data'!M55),'Raw Data'!M55&lt;40,'Raw Data'!M55&gt;0),'Raw Data'!M55,40),"")</f>
        <v/>
      </c>
      <c r="N56" s="2" t="str">
        <f>IF(SUM('Raw Data'!N$3:N$98)&gt;10,IF(AND(ISNUMBER('Raw Data'!N55),'Raw Data'!N55&lt;40,'Raw Data'!N55&gt;0),'Raw Data'!N55,40),"")</f>
        <v/>
      </c>
      <c r="O56" s="2" t="str">
        <f>IF(SUM('Raw Data'!O$3:O$98)&gt;10,IF(AND(ISNUMBER('Raw Data'!O55),'Raw Data'!O55&lt;40,'Raw Data'!O55&gt;0),'Raw Data'!O55,40),"")</f>
        <v/>
      </c>
    </row>
    <row r="57" spans="1:15" x14ac:dyDescent="0.25">
      <c r="A57" s="2" t="str">
        <f>'Gene Table'!B8</f>
        <v>CDH13</v>
      </c>
      <c r="B57" s="78"/>
      <c r="C57" s="3" t="s">
        <v>60</v>
      </c>
      <c r="D57" s="2">
        <f>IF(SUM('Raw Data'!D$3:D$98)&gt;10,IF(AND(ISNUMBER('Raw Data'!D56),'Raw Data'!D56&lt;40,'Raw Data'!D56&gt;0),'Raw Data'!D56,40),"")</f>
        <v>22.458368</v>
      </c>
      <c r="E57" s="2">
        <f>IF(SUM('Raw Data'!E$3:E$98)&gt;10,IF(AND(ISNUMBER('Raw Data'!E56),'Raw Data'!E56&lt;40,'Raw Data'!E56&gt;0),'Raw Data'!E56,40),"")</f>
        <v>23.125475000000002</v>
      </c>
      <c r="F57" s="2">
        <f>IF(SUM('Raw Data'!F$3:F$98)&gt;10,IF(AND(ISNUMBER('Raw Data'!F56),'Raw Data'!F56&lt;40,'Raw Data'!F56&gt;0),'Raw Data'!F56,40),"")</f>
        <v>24.600687000000001</v>
      </c>
      <c r="G57" s="2">
        <f>IF(SUM('Raw Data'!G$3:G$98)&gt;10,IF(AND(ISNUMBER('Raw Data'!G56),'Raw Data'!G56&lt;40,'Raw Data'!G56&gt;0),'Raw Data'!G56,40),"")</f>
        <v>28.543036000000001</v>
      </c>
      <c r="H57" s="2" t="str">
        <f>IF(SUM('Raw Data'!H$3:H$98)&gt;10,IF(AND(ISNUMBER('Raw Data'!H56),'Raw Data'!H56&lt;40,'Raw Data'!H56&gt;0),'Raw Data'!H56,40),"")</f>
        <v/>
      </c>
      <c r="I57" s="2" t="str">
        <f>IF(SUM('Raw Data'!I$3:I$98)&gt;10,IF(AND(ISNUMBER('Raw Data'!I56),'Raw Data'!I56&lt;40,'Raw Data'!I56&gt;0),'Raw Data'!I56,40),"")</f>
        <v/>
      </c>
      <c r="J57" s="2" t="str">
        <f>IF(SUM('Raw Data'!J$3:J$98)&gt;10,IF(AND(ISNUMBER('Raw Data'!J56),'Raw Data'!J56&lt;40,'Raw Data'!J56&gt;0),'Raw Data'!J56,40),"")</f>
        <v/>
      </c>
      <c r="K57" s="2" t="str">
        <f>IF(SUM('Raw Data'!K$3:K$98)&gt;10,IF(AND(ISNUMBER('Raw Data'!K56),'Raw Data'!K56&lt;40,'Raw Data'!K56&gt;0),'Raw Data'!K56,40),"")</f>
        <v/>
      </c>
      <c r="L57" s="2" t="str">
        <f>IF(SUM('Raw Data'!L$3:L$98)&gt;10,IF(AND(ISNUMBER('Raw Data'!L56),'Raw Data'!L56&lt;40,'Raw Data'!L56&gt;0),'Raw Data'!L56,40),"")</f>
        <v/>
      </c>
      <c r="M57" s="2" t="str">
        <f>IF(SUM('Raw Data'!M$3:M$98)&gt;10,IF(AND(ISNUMBER('Raw Data'!M56),'Raw Data'!M56&lt;40,'Raw Data'!M56&gt;0),'Raw Data'!M56,40),"")</f>
        <v/>
      </c>
      <c r="N57" s="2" t="str">
        <f>IF(SUM('Raw Data'!N$3:N$98)&gt;10,IF(AND(ISNUMBER('Raw Data'!N56),'Raw Data'!N56&lt;40,'Raw Data'!N56&gt;0),'Raw Data'!N56,40),"")</f>
        <v/>
      </c>
      <c r="O57" s="2" t="str">
        <f>IF(SUM('Raw Data'!O$3:O$98)&gt;10,IF(AND(ISNUMBER('Raw Data'!O56),'Raw Data'!O56&lt;40,'Raw Data'!O56&gt;0),'Raw Data'!O56,40),"")</f>
        <v/>
      </c>
    </row>
    <row r="58" spans="1:15" x14ac:dyDescent="0.25">
      <c r="A58" s="2" t="str">
        <f>'Gene Table'!B9</f>
        <v>CDKN1C</v>
      </c>
      <c r="B58" s="78"/>
      <c r="C58" s="3" t="s">
        <v>61</v>
      </c>
      <c r="D58" s="2">
        <f>IF(SUM('Raw Data'!D$3:D$98)&gt;10,IF(AND(ISNUMBER('Raw Data'!D57),'Raw Data'!D57&lt;40,'Raw Data'!D57&gt;0),'Raw Data'!D57,40),"")</f>
        <v>23.804130000000001</v>
      </c>
      <c r="E58" s="2">
        <f>IF(SUM('Raw Data'!E$3:E$98)&gt;10,IF(AND(ISNUMBER('Raw Data'!E57),'Raw Data'!E57&lt;40,'Raw Data'!E57&gt;0),'Raw Data'!E57,40),"")</f>
        <v>24.111221</v>
      </c>
      <c r="F58" s="2">
        <f>IF(SUM('Raw Data'!F$3:F$98)&gt;10,IF(AND(ISNUMBER('Raw Data'!F57),'Raw Data'!F57&lt;40,'Raw Data'!F57&gt;0),'Raw Data'!F57,40),"")</f>
        <v>25.012357999999999</v>
      </c>
      <c r="G58" s="2">
        <f>IF(SUM('Raw Data'!G$3:G$98)&gt;10,IF(AND(ISNUMBER('Raw Data'!G57),'Raw Data'!G57&lt;40,'Raw Data'!G57&gt;0),'Raw Data'!G57,40),"")</f>
        <v>26.886381</v>
      </c>
      <c r="H58" s="2" t="str">
        <f>IF(SUM('Raw Data'!H$3:H$98)&gt;10,IF(AND(ISNUMBER('Raw Data'!H57),'Raw Data'!H57&lt;40,'Raw Data'!H57&gt;0),'Raw Data'!H57,40),"")</f>
        <v/>
      </c>
      <c r="I58" s="2" t="str">
        <f>IF(SUM('Raw Data'!I$3:I$98)&gt;10,IF(AND(ISNUMBER('Raw Data'!I57),'Raw Data'!I57&lt;40,'Raw Data'!I57&gt;0),'Raw Data'!I57,40),"")</f>
        <v/>
      </c>
      <c r="J58" s="2" t="str">
        <f>IF(SUM('Raw Data'!J$3:J$98)&gt;10,IF(AND(ISNUMBER('Raw Data'!J57),'Raw Data'!J57&lt;40,'Raw Data'!J57&gt;0),'Raw Data'!J57,40),"")</f>
        <v/>
      </c>
      <c r="K58" s="2" t="str">
        <f>IF(SUM('Raw Data'!K$3:K$98)&gt;10,IF(AND(ISNUMBER('Raw Data'!K57),'Raw Data'!K57&lt;40,'Raw Data'!K57&gt;0),'Raw Data'!K57,40),"")</f>
        <v/>
      </c>
      <c r="L58" s="2" t="str">
        <f>IF(SUM('Raw Data'!L$3:L$98)&gt;10,IF(AND(ISNUMBER('Raw Data'!L57),'Raw Data'!L57&lt;40,'Raw Data'!L57&gt;0),'Raw Data'!L57,40),"")</f>
        <v/>
      </c>
      <c r="M58" s="2" t="str">
        <f>IF(SUM('Raw Data'!M$3:M$98)&gt;10,IF(AND(ISNUMBER('Raw Data'!M57),'Raw Data'!M57&lt;40,'Raw Data'!M57&gt;0),'Raw Data'!M57,40),"")</f>
        <v/>
      </c>
      <c r="N58" s="2" t="str">
        <f>IF(SUM('Raw Data'!N$3:N$98)&gt;10,IF(AND(ISNUMBER('Raw Data'!N57),'Raw Data'!N57&lt;40,'Raw Data'!N57&gt;0),'Raw Data'!N57,40),"")</f>
        <v/>
      </c>
      <c r="O58" s="2" t="str">
        <f>IF(SUM('Raw Data'!O$3:O$98)&gt;10,IF(AND(ISNUMBER('Raw Data'!O57),'Raw Data'!O57&lt;40,'Raw Data'!O57&gt;0),'Raw Data'!O57,40),"")</f>
        <v/>
      </c>
    </row>
    <row r="59" spans="1:15" x14ac:dyDescent="0.25">
      <c r="A59" s="2" t="str">
        <f>'Gene Table'!B10</f>
        <v>CDKN2A</v>
      </c>
      <c r="B59" s="78"/>
      <c r="C59" s="3" t="s">
        <v>62</v>
      </c>
      <c r="D59" s="2">
        <f>IF(SUM('Raw Data'!D$3:D$98)&gt;10,IF(AND(ISNUMBER('Raw Data'!D58),'Raw Data'!D58&lt;40,'Raw Data'!D58&gt;0),'Raw Data'!D58,40),"")</f>
        <v>22.516272000000001</v>
      </c>
      <c r="E59" s="2">
        <f>IF(SUM('Raw Data'!E$3:E$98)&gt;10,IF(AND(ISNUMBER('Raw Data'!E58),'Raw Data'!E58&lt;40,'Raw Data'!E58&gt;0),'Raw Data'!E58,40),"")</f>
        <v>22.973033999999998</v>
      </c>
      <c r="F59" s="2">
        <f>IF(SUM('Raw Data'!F$3:F$98)&gt;10,IF(AND(ISNUMBER('Raw Data'!F58),'Raw Data'!F58&lt;40,'Raw Data'!F58&gt;0),'Raw Data'!F58,40),"")</f>
        <v>24.486542</v>
      </c>
      <c r="G59" s="2">
        <f>IF(SUM('Raw Data'!G$3:G$98)&gt;10,IF(AND(ISNUMBER('Raw Data'!G58),'Raw Data'!G58&lt;40,'Raw Data'!G58&gt;0),'Raw Data'!G58,40),"")</f>
        <v>28.086113000000001</v>
      </c>
      <c r="H59" s="2" t="str">
        <f>IF(SUM('Raw Data'!H$3:H$98)&gt;10,IF(AND(ISNUMBER('Raw Data'!H58),'Raw Data'!H58&lt;40,'Raw Data'!H58&gt;0),'Raw Data'!H58,40),"")</f>
        <v/>
      </c>
      <c r="I59" s="2" t="str">
        <f>IF(SUM('Raw Data'!I$3:I$98)&gt;10,IF(AND(ISNUMBER('Raw Data'!I58),'Raw Data'!I58&lt;40,'Raw Data'!I58&gt;0),'Raw Data'!I58,40),"")</f>
        <v/>
      </c>
      <c r="J59" s="2" t="str">
        <f>IF(SUM('Raw Data'!J$3:J$98)&gt;10,IF(AND(ISNUMBER('Raw Data'!J58),'Raw Data'!J58&lt;40,'Raw Data'!J58&gt;0),'Raw Data'!J58,40),"")</f>
        <v/>
      </c>
      <c r="K59" s="2" t="str">
        <f>IF(SUM('Raw Data'!K$3:K$98)&gt;10,IF(AND(ISNUMBER('Raw Data'!K58),'Raw Data'!K58&lt;40,'Raw Data'!K58&gt;0),'Raw Data'!K58,40),"")</f>
        <v/>
      </c>
      <c r="L59" s="2" t="str">
        <f>IF(SUM('Raw Data'!L$3:L$98)&gt;10,IF(AND(ISNUMBER('Raw Data'!L58),'Raw Data'!L58&lt;40,'Raw Data'!L58&gt;0),'Raw Data'!L58,40),"")</f>
        <v/>
      </c>
      <c r="M59" s="2" t="str">
        <f>IF(SUM('Raw Data'!M$3:M$98)&gt;10,IF(AND(ISNUMBER('Raw Data'!M58),'Raw Data'!M58&lt;40,'Raw Data'!M58&gt;0),'Raw Data'!M58,40),"")</f>
        <v/>
      </c>
      <c r="N59" s="2" t="str">
        <f>IF(SUM('Raw Data'!N$3:N$98)&gt;10,IF(AND(ISNUMBER('Raw Data'!N58),'Raw Data'!N58&lt;40,'Raw Data'!N58&gt;0),'Raw Data'!N58,40),"")</f>
        <v/>
      </c>
      <c r="O59" s="2" t="str">
        <f>IF(SUM('Raw Data'!O$3:O$98)&gt;10,IF(AND(ISNUMBER('Raw Data'!O58),'Raw Data'!O58&lt;40,'Raw Data'!O58&gt;0),'Raw Data'!O58,40),"")</f>
        <v/>
      </c>
    </row>
    <row r="60" spans="1:15" x14ac:dyDescent="0.25">
      <c r="A60" s="2" t="str">
        <f>'Gene Table'!B11</f>
        <v>ESR1</v>
      </c>
      <c r="B60" s="78"/>
      <c r="C60" s="3" t="s">
        <v>63</v>
      </c>
      <c r="D60" s="2">
        <f>IF(SUM('Raw Data'!D$3:D$98)&gt;10,IF(AND(ISNUMBER('Raw Data'!D59),'Raw Data'!D59&lt;40,'Raw Data'!D59&gt;0),'Raw Data'!D59,40),"")</f>
        <v>23.338989999999999</v>
      </c>
      <c r="E60" s="2">
        <f>IF(SUM('Raw Data'!E$3:E$98)&gt;10,IF(AND(ISNUMBER('Raw Data'!E59),'Raw Data'!E59&lt;40,'Raw Data'!E59&gt;0),'Raw Data'!E59,40),"")</f>
        <v>23.812177999999999</v>
      </c>
      <c r="F60" s="2">
        <f>IF(SUM('Raw Data'!F$3:F$98)&gt;10,IF(AND(ISNUMBER('Raw Data'!F59),'Raw Data'!F59&lt;40,'Raw Data'!F59&gt;0),'Raw Data'!F59,40),"")</f>
        <v>25.670100999999999</v>
      </c>
      <c r="G60" s="2">
        <f>IF(SUM('Raw Data'!G$3:G$98)&gt;10,IF(AND(ISNUMBER('Raw Data'!G59),'Raw Data'!G59&lt;40,'Raw Data'!G59&gt;0),'Raw Data'!G59,40),"")</f>
        <v>29.386323999999998</v>
      </c>
      <c r="H60" s="2" t="str">
        <f>IF(SUM('Raw Data'!H$3:H$98)&gt;10,IF(AND(ISNUMBER('Raw Data'!H59),'Raw Data'!H59&lt;40,'Raw Data'!H59&gt;0),'Raw Data'!H59,40),"")</f>
        <v/>
      </c>
      <c r="I60" s="2" t="str">
        <f>IF(SUM('Raw Data'!I$3:I$98)&gt;10,IF(AND(ISNUMBER('Raw Data'!I59),'Raw Data'!I59&lt;40,'Raw Data'!I59&gt;0),'Raw Data'!I59,40),"")</f>
        <v/>
      </c>
      <c r="J60" s="2" t="str">
        <f>IF(SUM('Raw Data'!J$3:J$98)&gt;10,IF(AND(ISNUMBER('Raw Data'!J59),'Raw Data'!J59&lt;40,'Raw Data'!J59&gt;0),'Raw Data'!J59,40),"")</f>
        <v/>
      </c>
      <c r="K60" s="2" t="str">
        <f>IF(SUM('Raw Data'!K$3:K$98)&gt;10,IF(AND(ISNUMBER('Raw Data'!K59),'Raw Data'!K59&lt;40,'Raw Data'!K59&gt;0),'Raw Data'!K59,40),"")</f>
        <v/>
      </c>
      <c r="L60" s="2" t="str">
        <f>IF(SUM('Raw Data'!L$3:L$98)&gt;10,IF(AND(ISNUMBER('Raw Data'!L59),'Raw Data'!L59&lt;40,'Raw Data'!L59&gt;0),'Raw Data'!L59,40),"")</f>
        <v/>
      </c>
      <c r="M60" s="2" t="str">
        <f>IF(SUM('Raw Data'!M$3:M$98)&gt;10,IF(AND(ISNUMBER('Raw Data'!M59),'Raw Data'!M59&lt;40,'Raw Data'!M59&gt;0),'Raw Data'!M59,40),"")</f>
        <v/>
      </c>
      <c r="N60" s="2" t="str">
        <f>IF(SUM('Raw Data'!N$3:N$98)&gt;10,IF(AND(ISNUMBER('Raw Data'!N59),'Raw Data'!N59&lt;40,'Raw Data'!N59&gt;0),'Raw Data'!N59,40),"")</f>
        <v/>
      </c>
      <c r="O60" s="2" t="str">
        <f>IF(SUM('Raw Data'!O$3:O$98)&gt;10,IF(AND(ISNUMBER('Raw Data'!O59),'Raw Data'!O59&lt;40,'Raw Data'!O59&gt;0),'Raw Data'!O59,40),"")</f>
        <v/>
      </c>
    </row>
    <row r="61" spans="1:15" x14ac:dyDescent="0.25">
      <c r="A61" s="2" t="str">
        <f>'Gene Table'!B12</f>
        <v>GSTP1</v>
      </c>
      <c r="B61" s="78"/>
      <c r="C61" s="3" t="s">
        <v>64</v>
      </c>
      <c r="D61" s="2">
        <f>IF(SUM('Raw Data'!D$3:D$98)&gt;10,IF(AND(ISNUMBER('Raw Data'!D60),'Raw Data'!D60&lt;40,'Raw Data'!D60&gt;0),'Raw Data'!D60,40),"")</f>
        <v>22.184947999999999</v>
      </c>
      <c r="E61" s="2">
        <f>IF(SUM('Raw Data'!E$3:E$98)&gt;10,IF(AND(ISNUMBER('Raw Data'!E60),'Raw Data'!E60&lt;40,'Raw Data'!E60&gt;0),'Raw Data'!E60,40),"")</f>
        <v>22.809912000000001</v>
      </c>
      <c r="F61" s="2">
        <f>IF(SUM('Raw Data'!F$3:F$98)&gt;10,IF(AND(ISNUMBER('Raw Data'!F60),'Raw Data'!F60&lt;40,'Raw Data'!F60&gt;0),'Raw Data'!F60,40),"")</f>
        <v>24.442056999999998</v>
      </c>
      <c r="G61" s="2">
        <f>IF(SUM('Raw Data'!G$3:G$98)&gt;10,IF(AND(ISNUMBER('Raw Data'!G60),'Raw Data'!G60&lt;40,'Raw Data'!G60&gt;0),'Raw Data'!G60,40),"")</f>
        <v>27.115017000000002</v>
      </c>
      <c r="H61" s="2" t="str">
        <f>IF(SUM('Raw Data'!H$3:H$98)&gt;10,IF(AND(ISNUMBER('Raw Data'!H60),'Raw Data'!H60&lt;40,'Raw Data'!H60&gt;0),'Raw Data'!H60,40),"")</f>
        <v/>
      </c>
      <c r="I61" s="2" t="str">
        <f>IF(SUM('Raw Data'!I$3:I$98)&gt;10,IF(AND(ISNUMBER('Raw Data'!I60),'Raw Data'!I60&lt;40,'Raw Data'!I60&gt;0),'Raw Data'!I60,40),"")</f>
        <v/>
      </c>
      <c r="J61" s="2" t="str">
        <f>IF(SUM('Raw Data'!J$3:J$98)&gt;10,IF(AND(ISNUMBER('Raw Data'!J60),'Raw Data'!J60&lt;40,'Raw Data'!J60&gt;0),'Raw Data'!J60,40),"")</f>
        <v/>
      </c>
      <c r="K61" s="2" t="str">
        <f>IF(SUM('Raw Data'!K$3:K$98)&gt;10,IF(AND(ISNUMBER('Raw Data'!K60),'Raw Data'!K60&lt;40,'Raw Data'!K60&gt;0),'Raw Data'!K60,40),"")</f>
        <v/>
      </c>
      <c r="L61" s="2" t="str">
        <f>IF(SUM('Raw Data'!L$3:L$98)&gt;10,IF(AND(ISNUMBER('Raw Data'!L60),'Raw Data'!L60&lt;40,'Raw Data'!L60&gt;0),'Raw Data'!L60,40),"")</f>
        <v/>
      </c>
      <c r="M61" s="2" t="str">
        <f>IF(SUM('Raw Data'!M$3:M$98)&gt;10,IF(AND(ISNUMBER('Raw Data'!M60),'Raw Data'!M60&lt;40,'Raw Data'!M60&gt;0),'Raw Data'!M60,40),"")</f>
        <v/>
      </c>
      <c r="N61" s="2" t="str">
        <f>IF(SUM('Raw Data'!N$3:N$98)&gt;10,IF(AND(ISNUMBER('Raw Data'!N60),'Raw Data'!N60&lt;40,'Raw Data'!N60&gt;0),'Raw Data'!N60,40),"")</f>
        <v/>
      </c>
      <c r="O61" s="2" t="str">
        <f>IF(SUM('Raw Data'!O$3:O$98)&gt;10,IF(AND(ISNUMBER('Raw Data'!O60),'Raw Data'!O60&lt;40,'Raw Data'!O60&gt;0),'Raw Data'!O60,40),"")</f>
        <v/>
      </c>
    </row>
    <row r="62" spans="1:15" x14ac:dyDescent="0.25">
      <c r="A62" s="2" t="str">
        <f>'Gene Table'!B13</f>
        <v>HIC1</v>
      </c>
      <c r="B62" s="78"/>
      <c r="C62" s="3" t="s">
        <v>65</v>
      </c>
      <c r="D62" s="2">
        <f>IF(SUM('Raw Data'!D$3:D$98)&gt;10,IF(AND(ISNUMBER('Raw Data'!D61),'Raw Data'!D61&lt;40,'Raw Data'!D61&gt;0),'Raw Data'!D61,40),"")</f>
        <v>25.407548999999999</v>
      </c>
      <c r="E62" s="2">
        <f>IF(SUM('Raw Data'!E$3:E$98)&gt;10,IF(AND(ISNUMBER('Raw Data'!E61),'Raw Data'!E61&lt;40,'Raw Data'!E61&gt;0),'Raw Data'!E61,40),"")</f>
        <v>25.883496999999998</v>
      </c>
      <c r="F62" s="2">
        <f>IF(SUM('Raw Data'!F$3:F$98)&gt;10,IF(AND(ISNUMBER('Raw Data'!F61),'Raw Data'!F61&lt;40,'Raw Data'!F61&gt;0),'Raw Data'!F61,40),"")</f>
        <v>27.316179999999999</v>
      </c>
      <c r="G62" s="2">
        <f>IF(SUM('Raw Data'!G$3:G$98)&gt;10,IF(AND(ISNUMBER('Raw Data'!G61),'Raw Data'!G61&lt;40,'Raw Data'!G61&gt;0),'Raw Data'!G61,40),"")</f>
        <v>30.737279999999998</v>
      </c>
      <c r="H62" s="2" t="str">
        <f>IF(SUM('Raw Data'!H$3:H$98)&gt;10,IF(AND(ISNUMBER('Raw Data'!H61),'Raw Data'!H61&lt;40,'Raw Data'!H61&gt;0),'Raw Data'!H61,40),"")</f>
        <v/>
      </c>
      <c r="I62" s="2" t="str">
        <f>IF(SUM('Raw Data'!I$3:I$98)&gt;10,IF(AND(ISNUMBER('Raw Data'!I61),'Raw Data'!I61&lt;40,'Raw Data'!I61&gt;0),'Raw Data'!I61,40),"")</f>
        <v/>
      </c>
      <c r="J62" s="2" t="str">
        <f>IF(SUM('Raw Data'!J$3:J$98)&gt;10,IF(AND(ISNUMBER('Raw Data'!J61),'Raw Data'!J61&lt;40,'Raw Data'!J61&gt;0),'Raw Data'!J61,40),"")</f>
        <v/>
      </c>
      <c r="K62" s="2" t="str">
        <f>IF(SUM('Raw Data'!K$3:K$98)&gt;10,IF(AND(ISNUMBER('Raw Data'!K61),'Raw Data'!K61&lt;40,'Raw Data'!K61&gt;0),'Raw Data'!K61,40),"")</f>
        <v/>
      </c>
      <c r="L62" s="2" t="str">
        <f>IF(SUM('Raw Data'!L$3:L$98)&gt;10,IF(AND(ISNUMBER('Raw Data'!L61),'Raw Data'!L61&lt;40,'Raw Data'!L61&gt;0),'Raw Data'!L61,40),"")</f>
        <v/>
      </c>
      <c r="M62" s="2" t="str">
        <f>IF(SUM('Raw Data'!M$3:M$98)&gt;10,IF(AND(ISNUMBER('Raw Data'!M61),'Raw Data'!M61&lt;40,'Raw Data'!M61&gt;0),'Raw Data'!M61,40),"")</f>
        <v/>
      </c>
      <c r="N62" s="2" t="str">
        <f>IF(SUM('Raw Data'!N$3:N$98)&gt;10,IF(AND(ISNUMBER('Raw Data'!N61),'Raw Data'!N61&lt;40,'Raw Data'!N61&gt;0),'Raw Data'!N61,40),"")</f>
        <v/>
      </c>
      <c r="O62" s="2" t="str">
        <f>IF(SUM('Raw Data'!O$3:O$98)&gt;10,IF(AND(ISNUMBER('Raw Data'!O61),'Raw Data'!O61&lt;40,'Raw Data'!O61&gt;0),'Raw Data'!O61,40),"")</f>
        <v/>
      </c>
    </row>
    <row r="63" spans="1:15" x14ac:dyDescent="0.25">
      <c r="A63" s="2" t="str">
        <f>'Gene Table'!B14</f>
        <v>MGMT</v>
      </c>
      <c r="B63" s="78"/>
      <c r="C63" s="3" t="s">
        <v>66</v>
      </c>
      <c r="D63" s="2">
        <f>IF(SUM('Raw Data'!D$3:D$98)&gt;10,IF(AND(ISNUMBER('Raw Data'!D62),'Raw Data'!D62&lt;40,'Raw Data'!D62&gt;0),'Raw Data'!D62,40),"")</f>
        <v>24.512926</v>
      </c>
      <c r="E63" s="2">
        <f>IF(SUM('Raw Data'!E$3:E$98)&gt;10,IF(AND(ISNUMBER('Raw Data'!E62),'Raw Data'!E62&lt;40,'Raw Data'!E62&gt;0),'Raw Data'!E62,40),"")</f>
        <v>25.152971000000001</v>
      </c>
      <c r="F63" s="2">
        <f>IF(SUM('Raw Data'!F$3:F$98)&gt;10,IF(AND(ISNUMBER('Raw Data'!F62),'Raw Data'!F62&lt;40,'Raw Data'!F62&gt;0),'Raw Data'!F62,40),"")</f>
        <v>26.766403</v>
      </c>
      <c r="G63" s="2">
        <f>IF(SUM('Raw Data'!G$3:G$98)&gt;10,IF(AND(ISNUMBER('Raw Data'!G62),'Raw Data'!G62&lt;40,'Raw Data'!G62&gt;0),'Raw Data'!G62,40),"")</f>
        <v>30.411704999999998</v>
      </c>
      <c r="H63" s="2" t="str">
        <f>IF(SUM('Raw Data'!H$3:H$98)&gt;10,IF(AND(ISNUMBER('Raw Data'!H62),'Raw Data'!H62&lt;40,'Raw Data'!H62&gt;0),'Raw Data'!H62,40),"")</f>
        <v/>
      </c>
      <c r="I63" s="2" t="str">
        <f>IF(SUM('Raw Data'!I$3:I$98)&gt;10,IF(AND(ISNUMBER('Raw Data'!I62),'Raw Data'!I62&lt;40,'Raw Data'!I62&gt;0),'Raw Data'!I62,40),"")</f>
        <v/>
      </c>
      <c r="J63" s="2" t="str">
        <f>IF(SUM('Raw Data'!J$3:J$98)&gt;10,IF(AND(ISNUMBER('Raw Data'!J62),'Raw Data'!J62&lt;40,'Raw Data'!J62&gt;0),'Raw Data'!J62,40),"")</f>
        <v/>
      </c>
      <c r="K63" s="2" t="str">
        <f>IF(SUM('Raw Data'!K$3:K$98)&gt;10,IF(AND(ISNUMBER('Raw Data'!K62),'Raw Data'!K62&lt;40,'Raw Data'!K62&gt;0),'Raw Data'!K62,40),"")</f>
        <v/>
      </c>
      <c r="L63" s="2" t="str">
        <f>IF(SUM('Raw Data'!L$3:L$98)&gt;10,IF(AND(ISNUMBER('Raw Data'!L62),'Raw Data'!L62&lt;40,'Raw Data'!L62&gt;0),'Raw Data'!L62,40),"")</f>
        <v/>
      </c>
      <c r="M63" s="2" t="str">
        <f>IF(SUM('Raw Data'!M$3:M$98)&gt;10,IF(AND(ISNUMBER('Raw Data'!M62),'Raw Data'!M62&lt;40,'Raw Data'!M62&gt;0),'Raw Data'!M62,40),"")</f>
        <v/>
      </c>
      <c r="N63" s="2" t="str">
        <f>IF(SUM('Raw Data'!N$3:N$98)&gt;10,IF(AND(ISNUMBER('Raw Data'!N62),'Raw Data'!N62&lt;40,'Raw Data'!N62&gt;0),'Raw Data'!N62,40),"")</f>
        <v/>
      </c>
      <c r="O63" s="2" t="str">
        <f>IF(SUM('Raw Data'!O$3:O$98)&gt;10,IF(AND(ISNUMBER('Raw Data'!O62),'Raw Data'!O62&lt;40,'Raw Data'!O62&gt;0),'Raw Data'!O62,40),"")</f>
        <v/>
      </c>
    </row>
    <row r="64" spans="1:15" x14ac:dyDescent="0.25">
      <c r="A64" s="2" t="str">
        <f>'Gene Table'!B15</f>
        <v>PRDM2</v>
      </c>
      <c r="B64" s="78"/>
      <c r="C64" s="3" t="s">
        <v>67</v>
      </c>
      <c r="D64" s="2">
        <f>IF(SUM('Raw Data'!D$3:D$98)&gt;10,IF(AND(ISNUMBER('Raw Data'!D63),'Raw Data'!D63&lt;40,'Raw Data'!D63&gt;0),'Raw Data'!D63,40),"")</f>
        <v>21.687301999999999</v>
      </c>
      <c r="E64" s="2">
        <f>IF(SUM('Raw Data'!E$3:E$98)&gt;10,IF(AND(ISNUMBER('Raw Data'!E63),'Raw Data'!E63&lt;40,'Raw Data'!E63&gt;0),'Raw Data'!E63,40),"")</f>
        <v>22.084911000000002</v>
      </c>
      <c r="F64" s="2">
        <f>IF(SUM('Raw Data'!F$3:F$98)&gt;10,IF(AND(ISNUMBER('Raw Data'!F63),'Raw Data'!F63&lt;40,'Raw Data'!F63&gt;0),'Raw Data'!F63,40),"")</f>
        <v>23.819379999999999</v>
      </c>
      <c r="G64" s="2">
        <f>IF(SUM('Raw Data'!G$3:G$98)&gt;10,IF(AND(ISNUMBER('Raw Data'!G63),'Raw Data'!G63&lt;40,'Raw Data'!G63&gt;0),'Raw Data'!G63,40),"")</f>
        <v>29.782233999999999</v>
      </c>
      <c r="H64" s="2" t="str">
        <f>IF(SUM('Raw Data'!H$3:H$98)&gt;10,IF(AND(ISNUMBER('Raw Data'!H63),'Raw Data'!H63&lt;40,'Raw Data'!H63&gt;0),'Raw Data'!H63,40),"")</f>
        <v/>
      </c>
      <c r="I64" s="2" t="str">
        <f>IF(SUM('Raw Data'!I$3:I$98)&gt;10,IF(AND(ISNUMBER('Raw Data'!I63),'Raw Data'!I63&lt;40,'Raw Data'!I63&gt;0),'Raw Data'!I63,40),"")</f>
        <v/>
      </c>
      <c r="J64" s="2" t="str">
        <f>IF(SUM('Raw Data'!J$3:J$98)&gt;10,IF(AND(ISNUMBER('Raw Data'!J63),'Raw Data'!J63&lt;40,'Raw Data'!J63&gt;0),'Raw Data'!J63,40),"")</f>
        <v/>
      </c>
      <c r="K64" s="2" t="str">
        <f>IF(SUM('Raw Data'!K$3:K$98)&gt;10,IF(AND(ISNUMBER('Raw Data'!K63),'Raw Data'!K63&lt;40,'Raw Data'!K63&gt;0),'Raw Data'!K63,40),"")</f>
        <v/>
      </c>
      <c r="L64" s="2" t="str">
        <f>IF(SUM('Raw Data'!L$3:L$98)&gt;10,IF(AND(ISNUMBER('Raw Data'!L63),'Raw Data'!L63&lt;40,'Raw Data'!L63&gt;0),'Raw Data'!L63,40),"")</f>
        <v/>
      </c>
      <c r="M64" s="2" t="str">
        <f>IF(SUM('Raw Data'!M$3:M$98)&gt;10,IF(AND(ISNUMBER('Raw Data'!M63),'Raw Data'!M63&lt;40,'Raw Data'!M63&gt;0),'Raw Data'!M63,40),"")</f>
        <v/>
      </c>
      <c r="N64" s="2" t="str">
        <f>IF(SUM('Raw Data'!N$3:N$98)&gt;10,IF(AND(ISNUMBER('Raw Data'!N63),'Raw Data'!N63&lt;40,'Raw Data'!N63&gt;0),'Raw Data'!N63,40),"")</f>
        <v/>
      </c>
      <c r="O64" s="2" t="str">
        <f>IF(SUM('Raw Data'!O$3:O$98)&gt;10,IF(AND(ISNUMBER('Raw Data'!O63),'Raw Data'!O63&lt;40,'Raw Data'!O63&gt;0),'Raw Data'!O63,40),"")</f>
        <v/>
      </c>
    </row>
    <row r="65" spans="1:15" x14ac:dyDescent="0.25">
      <c r="A65" s="2" t="str">
        <f>'Gene Table'!B16</f>
        <v>PTEN</v>
      </c>
      <c r="B65" s="78"/>
      <c r="C65" s="3" t="s">
        <v>68</v>
      </c>
      <c r="D65" s="2">
        <f>IF(SUM('Raw Data'!D$3:D$98)&gt;10,IF(AND(ISNUMBER('Raw Data'!D64),'Raw Data'!D64&lt;40,'Raw Data'!D64&gt;0),'Raw Data'!D64,40),"")</f>
        <v>27.370539000000001</v>
      </c>
      <c r="E65" s="2">
        <f>IF(SUM('Raw Data'!E$3:E$98)&gt;10,IF(AND(ISNUMBER('Raw Data'!E64),'Raw Data'!E64&lt;40,'Raw Data'!E64&gt;0),'Raw Data'!E64,40),"")</f>
        <v>26.119198000000001</v>
      </c>
      <c r="F65" s="2">
        <f>IF(SUM('Raw Data'!F$3:F$98)&gt;10,IF(AND(ISNUMBER('Raw Data'!F64),'Raw Data'!F64&lt;40,'Raw Data'!F64&gt;0),'Raw Data'!F64,40),"")</f>
        <v>27.254249999999999</v>
      </c>
      <c r="G65" s="2">
        <f>IF(SUM('Raw Data'!G$3:G$98)&gt;10,IF(AND(ISNUMBER('Raw Data'!G64),'Raw Data'!G64&lt;40,'Raw Data'!G64&gt;0),'Raw Data'!G64,40),"")</f>
        <v>28.73883</v>
      </c>
      <c r="H65" s="2" t="str">
        <f>IF(SUM('Raw Data'!H$3:H$98)&gt;10,IF(AND(ISNUMBER('Raw Data'!H64),'Raw Data'!H64&lt;40,'Raw Data'!H64&gt;0),'Raw Data'!H64,40),"")</f>
        <v/>
      </c>
      <c r="I65" s="2" t="str">
        <f>IF(SUM('Raw Data'!I$3:I$98)&gt;10,IF(AND(ISNUMBER('Raw Data'!I64),'Raw Data'!I64&lt;40,'Raw Data'!I64&gt;0),'Raw Data'!I64,40),"")</f>
        <v/>
      </c>
      <c r="J65" s="2" t="str">
        <f>IF(SUM('Raw Data'!J$3:J$98)&gt;10,IF(AND(ISNUMBER('Raw Data'!J64),'Raw Data'!J64&lt;40,'Raw Data'!J64&gt;0),'Raw Data'!J64,40),"")</f>
        <v/>
      </c>
      <c r="K65" s="2" t="str">
        <f>IF(SUM('Raw Data'!K$3:K$98)&gt;10,IF(AND(ISNUMBER('Raw Data'!K64),'Raw Data'!K64&lt;40,'Raw Data'!K64&gt;0),'Raw Data'!K64,40),"")</f>
        <v/>
      </c>
      <c r="L65" s="2" t="str">
        <f>IF(SUM('Raw Data'!L$3:L$98)&gt;10,IF(AND(ISNUMBER('Raw Data'!L64),'Raw Data'!L64&lt;40,'Raw Data'!L64&gt;0),'Raw Data'!L64,40),"")</f>
        <v/>
      </c>
      <c r="M65" s="2" t="str">
        <f>IF(SUM('Raw Data'!M$3:M$98)&gt;10,IF(AND(ISNUMBER('Raw Data'!M64),'Raw Data'!M64&lt;40,'Raw Data'!M64&gt;0),'Raw Data'!M64,40),"")</f>
        <v/>
      </c>
      <c r="N65" s="2" t="str">
        <f>IF(SUM('Raw Data'!N$3:N$98)&gt;10,IF(AND(ISNUMBER('Raw Data'!N64),'Raw Data'!N64&lt;40,'Raw Data'!N64&gt;0),'Raw Data'!N64,40),"")</f>
        <v/>
      </c>
      <c r="O65" s="2" t="str">
        <f>IF(SUM('Raw Data'!O$3:O$98)&gt;10,IF(AND(ISNUMBER('Raw Data'!O64),'Raw Data'!O64&lt;40,'Raw Data'!O64&gt;0),'Raw Data'!O64,40),"")</f>
        <v/>
      </c>
    </row>
    <row r="66" spans="1:15" x14ac:dyDescent="0.25">
      <c r="A66" s="2" t="str">
        <f>'Gene Table'!B17</f>
        <v>PTGS2</v>
      </c>
      <c r="B66" s="78"/>
      <c r="C66" s="3" t="s">
        <v>69</v>
      </c>
      <c r="D66" s="2">
        <f>IF(SUM('Raw Data'!D$3:D$98)&gt;10,IF(AND(ISNUMBER('Raw Data'!D65),'Raw Data'!D65&lt;40,'Raw Data'!D65&gt;0),'Raw Data'!D65,40),"")</f>
        <v>29.441772</v>
      </c>
      <c r="E66" s="2">
        <f>IF(SUM('Raw Data'!E$3:E$98)&gt;10,IF(AND(ISNUMBER('Raw Data'!E65),'Raw Data'!E65&lt;40,'Raw Data'!E65&gt;0),'Raw Data'!E65,40),"")</f>
        <v>29.416433000000001</v>
      </c>
      <c r="F66" s="2">
        <f>IF(SUM('Raw Data'!F$3:F$98)&gt;10,IF(AND(ISNUMBER('Raw Data'!F65),'Raw Data'!F65&lt;40,'Raw Data'!F65&gt;0),'Raw Data'!F65,40),"")</f>
        <v>28.339093999999999</v>
      </c>
      <c r="G66" s="2">
        <f>IF(SUM('Raw Data'!G$3:G$98)&gt;10,IF(AND(ISNUMBER('Raw Data'!G65),'Raw Data'!G65&lt;40,'Raw Data'!G65&gt;0),'Raw Data'!G65,40),"")</f>
        <v>28.885818</v>
      </c>
      <c r="H66" s="2" t="str">
        <f>IF(SUM('Raw Data'!H$3:H$98)&gt;10,IF(AND(ISNUMBER('Raw Data'!H65),'Raw Data'!H65&lt;40,'Raw Data'!H65&gt;0),'Raw Data'!H65,40),"")</f>
        <v/>
      </c>
      <c r="I66" s="2" t="str">
        <f>IF(SUM('Raw Data'!I$3:I$98)&gt;10,IF(AND(ISNUMBER('Raw Data'!I65),'Raw Data'!I65&lt;40,'Raw Data'!I65&gt;0),'Raw Data'!I65,40),"")</f>
        <v/>
      </c>
      <c r="J66" s="2" t="str">
        <f>IF(SUM('Raw Data'!J$3:J$98)&gt;10,IF(AND(ISNUMBER('Raw Data'!J65),'Raw Data'!J65&lt;40,'Raw Data'!J65&gt;0),'Raw Data'!J65,40),"")</f>
        <v/>
      </c>
      <c r="K66" s="2" t="str">
        <f>IF(SUM('Raw Data'!K$3:K$98)&gt;10,IF(AND(ISNUMBER('Raw Data'!K65),'Raw Data'!K65&lt;40,'Raw Data'!K65&gt;0),'Raw Data'!K65,40),"")</f>
        <v/>
      </c>
      <c r="L66" s="2" t="str">
        <f>IF(SUM('Raw Data'!L$3:L$98)&gt;10,IF(AND(ISNUMBER('Raw Data'!L65),'Raw Data'!L65&lt;40,'Raw Data'!L65&gt;0),'Raw Data'!L65,40),"")</f>
        <v/>
      </c>
      <c r="M66" s="2" t="str">
        <f>IF(SUM('Raw Data'!M$3:M$98)&gt;10,IF(AND(ISNUMBER('Raw Data'!M65),'Raw Data'!M65&lt;40,'Raw Data'!M65&gt;0),'Raw Data'!M65,40),"")</f>
        <v/>
      </c>
      <c r="N66" s="2" t="str">
        <f>IF(SUM('Raw Data'!N$3:N$98)&gt;10,IF(AND(ISNUMBER('Raw Data'!N65),'Raw Data'!N65&lt;40,'Raw Data'!N65&gt;0),'Raw Data'!N65,40),"")</f>
        <v/>
      </c>
      <c r="O66" s="2" t="str">
        <f>IF(SUM('Raw Data'!O$3:O$98)&gt;10,IF(AND(ISNUMBER('Raw Data'!O65),'Raw Data'!O65&lt;40,'Raw Data'!O65&gt;0),'Raw Data'!O65,40),"")</f>
        <v/>
      </c>
    </row>
    <row r="67" spans="1:15" x14ac:dyDescent="0.25">
      <c r="A67" s="2" t="str">
        <f>'Gene Table'!B18</f>
        <v>PYCARD</v>
      </c>
      <c r="B67" s="78"/>
      <c r="C67" s="3" t="s">
        <v>70</v>
      </c>
      <c r="D67" s="2">
        <f>IF(SUM('Raw Data'!D$3:D$98)&gt;10,IF(AND(ISNUMBER('Raw Data'!D66),'Raw Data'!D66&lt;40,'Raw Data'!D66&gt;0),'Raw Data'!D66,40),"")</f>
        <v>22.711565</v>
      </c>
      <c r="E67" s="2">
        <f>IF(SUM('Raw Data'!E$3:E$98)&gt;10,IF(AND(ISNUMBER('Raw Data'!E66),'Raw Data'!E66&lt;40,'Raw Data'!E66&gt;0),'Raw Data'!E66,40),"")</f>
        <v>23.117014000000001</v>
      </c>
      <c r="F67" s="2">
        <f>IF(SUM('Raw Data'!F$3:F$98)&gt;10,IF(AND(ISNUMBER('Raw Data'!F66),'Raw Data'!F66&lt;40,'Raw Data'!F66&gt;0),'Raw Data'!F66,40),"")</f>
        <v>24.542546999999999</v>
      </c>
      <c r="G67" s="2">
        <f>IF(SUM('Raw Data'!G$3:G$98)&gt;10,IF(AND(ISNUMBER('Raw Data'!G66),'Raw Data'!G66&lt;40,'Raw Data'!G66&gt;0),'Raw Data'!G66,40),"")</f>
        <v>27.509287</v>
      </c>
      <c r="H67" s="2" t="str">
        <f>IF(SUM('Raw Data'!H$3:H$98)&gt;10,IF(AND(ISNUMBER('Raw Data'!H66),'Raw Data'!H66&lt;40,'Raw Data'!H66&gt;0),'Raw Data'!H66,40),"")</f>
        <v/>
      </c>
      <c r="I67" s="2" t="str">
        <f>IF(SUM('Raw Data'!I$3:I$98)&gt;10,IF(AND(ISNUMBER('Raw Data'!I66),'Raw Data'!I66&lt;40,'Raw Data'!I66&gt;0),'Raw Data'!I66,40),"")</f>
        <v/>
      </c>
      <c r="J67" s="2" t="str">
        <f>IF(SUM('Raw Data'!J$3:J$98)&gt;10,IF(AND(ISNUMBER('Raw Data'!J66),'Raw Data'!J66&lt;40,'Raw Data'!J66&gt;0),'Raw Data'!J66,40),"")</f>
        <v/>
      </c>
      <c r="K67" s="2" t="str">
        <f>IF(SUM('Raw Data'!K$3:K$98)&gt;10,IF(AND(ISNUMBER('Raw Data'!K66),'Raw Data'!K66&lt;40,'Raw Data'!K66&gt;0),'Raw Data'!K66,40),"")</f>
        <v/>
      </c>
      <c r="L67" s="2" t="str">
        <f>IF(SUM('Raw Data'!L$3:L$98)&gt;10,IF(AND(ISNUMBER('Raw Data'!L66),'Raw Data'!L66&lt;40,'Raw Data'!L66&gt;0),'Raw Data'!L66,40),"")</f>
        <v/>
      </c>
      <c r="M67" s="2" t="str">
        <f>IF(SUM('Raw Data'!M$3:M$98)&gt;10,IF(AND(ISNUMBER('Raw Data'!M66),'Raw Data'!M66&lt;40,'Raw Data'!M66&gt;0),'Raw Data'!M66,40),"")</f>
        <v/>
      </c>
      <c r="N67" s="2" t="str">
        <f>IF(SUM('Raw Data'!N$3:N$98)&gt;10,IF(AND(ISNUMBER('Raw Data'!N66),'Raw Data'!N66&lt;40,'Raw Data'!N66&gt;0),'Raw Data'!N66,40),"")</f>
        <v/>
      </c>
      <c r="O67" s="2" t="str">
        <f>IF(SUM('Raw Data'!O$3:O$98)&gt;10,IF(AND(ISNUMBER('Raw Data'!O66),'Raw Data'!O66&lt;40,'Raw Data'!O66&gt;0),'Raw Data'!O66,40),"")</f>
        <v/>
      </c>
    </row>
    <row r="68" spans="1:15" x14ac:dyDescent="0.25">
      <c r="A68" s="2" t="str">
        <f>'Gene Table'!B19</f>
        <v>RASSF1</v>
      </c>
      <c r="B68" s="78"/>
      <c r="C68" s="3" t="s">
        <v>71</v>
      </c>
      <c r="D68" s="2">
        <f>IF(SUM('Raw Data'!D$3:D$98)&gt;10,IF(AND(ISNUMBER('Raw Data'!D67),'Raw Data'!D67&lt;40,'Raw Data'!D67&gt;0),'Raw Data'!D67,40),"")</f>
        <v>26.761465000000001</v>
      </c>
      <c r="E68" s="2">
        <f>IF(SUM('Raw Data'!E$3:E$98)&gt;10,IF(AND(ISNUMBER('Raw Data'!E67),'Raw Data'!E67&lt;40,'Raw Data'!E67&gt;0),'Raw Data'!E67,40),"")</f>
        <v>25.222895000000001</v>
      </c>
      <c r="F68" s="2">
        <f>IF(SUM('Raw Data'!F$3:F$98)&gt;10,IF(AND(ISNUMBER('Raw Data'!F67),'Raw Data'!F67&lt;40,'Raw Data'!F67&gt;0),'Raw Data'!F67,40),"")</f>
        <v>24.464897000000001</v>
      </c>
      <c r="G68" s="2">
        <f>IF(SUM('Raw Data'!G$3:G$98)&gt;10,IF(AND(ISNUMBER('Raw Data'!G67),'Raw Data'!G67&lt;40,'Raw Data'!G67&gt;0),'Raw Data'!G67,40),"")</f>
        <v>24.476199999999999</v>
      </c>
      <c r="H68" s="2" t="str">
        <f>IF(SUM('Raw Data'!H$3:H$98)&gt;10,IF(AND(ISNUMBER('Raw Data'!H67),'Raw Data'!H67&lt;40,'Raw Data'!H67&gt;0),'Raw Data'!H67,40),"")</f>
        <v/>
      </c>
      <c r="I68" s="2" t="str">
        <f>IF(SUM('Raw Data'!I$3:I$98)&gt;10,IF(AND(ISNUMBER('Raw Data'!I67),'Raw Data'!I67&lt;40,'Raw Data'!I67&gt;0),'Raw Data'!I67,40),"")</f>
        <v/>
      </c>
      <c r="J68" s="2" t="str">
        <f>IF(SUM('Raw Data'!J$3:J$98)&gt;10,IF(AND(ISNUMBER('Raw Data'!J67),'Raw Data'!J67&lt;40,'Raw Data'!J67&gt;0),'Raw Data'!J67,40),"")</f>
        <v/>
      </c>
      <c r="K68" s="2" t="str">
        <f>IF(SUM('Raw Data'!K$3:K$98)&gt;10,IF(AND(ISNUMBER('Raw Data'!K67),'Raw Data'!K67&lt;40,'Raw Data'!K67&gt;0),'Raw Data'!K67,40),"")</f>
        <v/>
      </c>
      <c r="L68" s="2" t="str">
        <f>IF(SUM('Raw Data'!L$3:L$98)&gt;10,IF(AND(ISNUMBER('Raw Data'!L67),'Raw Data'!L67&lt;40,'Raw Data'!L67&gt;0),'Raw Data'!L67,40),"")</f>
        <v/>
      </c>
      <c r="M68" s="2" t="str">
        <f>IF(SUM('Raw Data'!M$3:M$98)&gt;10,IF(AND(ISNUMBER('Raw Data'!M67),'Raw Data'!M67&lt;40,'Raw Data'!M67&gt;0),'Raw Data'!M67,40),"")</f>
        <v/>
      </c>
      <c r="N68" s="2" t="str">
        <f>IF(SUM('Raw Data'!N$3:N$98)&gt;10,IF(AND(ISNUMBER('Raw Data'!N67),'Raw Data'!N67&lt;40,'Raw Data'!N67&gt;0),'Raw Data'!N67,40),"")</f>
        <v/>
      </c>
      <c r="O68" s="2" t="str">
        <f>IF(SUM('Raw Data'!O$3:O$98)&gt;10,IF(AND(ISNUMBER('Raw Data'!O67),'Raw Data'!O67&lt;40,'Raw Data'!O67&gt;0),'Raw Data'!O67,40),"")</f>
        <v/>
      </c>
    </row>
    <row r="69" spans="1:15" x14ac:dyDescent="0.25">
      <c r="A69" s="2" t="str">
        <f>'Gene Table'!B20</f>
        <v>SFN</v>
      </c>
      <c r="B69" s="78"/>
      <c r="C69" s="3" t="s">
        <v>72</v>
      </c>
      <c r="D69" s="2">
        <f>IF(SUM('Raw Data'!D$3:D$98)&gt;10,IF(AND(ISNUMBER('Raw Data'!D68),'Raw Data'!D68&lt;40,'Raw Data'!D68&gt;0),'Raw Data'!D68,40),"")</f>
        <v>22.056286</v>
      </c>
      <c r="E69" s="2">
        <f>IF(SUM('Raw Data'!E$3:E$98)&gt;10,IF(AND(ISNUMBER('Raw Data'!E68),'Raw Data'!E68&lt;40,'Raw Data'!E68&gt;0),'Raw Data'!E68,40),"")</f>
        <v>22.585920000000002</v>
      </c>
      <c r="F69" s="2">
        <f>IF(SUM('Raw Data'!F$3:F$98)&gt;10,IF(AND(ISNUMBER('Raw Data'!F68),'Raw Data'!F68&lt;40,'Raw Data'!F68&gt;0),'Raw Data'!F68,40),"")</f>
        <v>24.228624</v>
      </c>
      <c r="G69" s="2">
        <f>IF(SUM('Raw Data'!G$3:G$98)&gt;10,IF(AND(ISNUMBER('Raw Data'!G68),'Raw Data'!G68&lt;40,'Raw Data'!G68&gt;0),'Raw Data'!G68,40),"")</f>
        <v>27.435343</v>
      </c>
      <c r="H69" s="2" t="str">
        <f>IF(SUM('Raw Data'!H$3:H$98)&gt;10,IF(AND(ISNUMBER('Raw Data'!H68),'Raw Data'!H68&lt;40,'Raw Data'!H68&gt;0),'Raw Data'!H68,40),"")</f>
        <v/>
      </c>
      <c r="I69" s="2" t="str">
        <f>IF(SUM('Raw Data'!I$3:I$98)&gt;10,IF(AND(ISNUMBER('Raw Data'!I68),'Raw Data'!I68&lt;40,'Raw Data'!I68&gt;0),'Raw Data'!I68,40),"")</f>
        <v/>
      </c>
      <c r="J69" s="2" t="str">
        <f>IF(SUM('Raw Data'!J$3:J$98)&gt;10,IF(AND(ISNUMBER('Raw Data'!J68),'Raw Data'!J68&lt;40,'Raw Data'!J68&gt;0),'Raw Data'!J68,40),"")</f>
        <v/>
      </c>
      <c r="K69" s="2" t="str">
        <f>IF(SUM('Raw Data'!K$3:K$98)&gt;10,IF(AND(ISNUMBER('Raw Data'!K68),'Raw Data'!K68&lt;40,'Raw Data'!K68&gt;0),'Raw Data'!K68,40),"")</f>
        <v/>
      </c>
      <c r="L69" s="2" t="str">
        <f>IF(SUM('Raw Data'!L$3:L$98)&gt;10,IF(AND(ISNUMBER('Raw Data'!L68),'Raw Data'!L68&lt;40,'Raw Data'!L68&gt;0),'Raw Data'!L68,40),"")</f>
        <v/>
      </c>
      <c r="M69" s="2" t="str">
        <f>IF(SUM('Raw Data'!M$3:M$98)&gt;10,IF(AND(ISNUMBER('Raw Data'!M68),'Raw Data'!M68&lt;40,'Raw Data'!M68&gt;0),'Raw Data'!M68,40),"")</f>
        <v/>
      </c>
      <c r="N69" s="2" t="str">
        <f>IF(SUM('Raw Data'!N$3:N$98)&gt;10,IF(AND(ISNUMBER('Raw Data'!N68),'Raw Data'!N68&lt;40,'Raw Data'!N68&gt;0),'Raw Data'!N68,40),"")</f>
        <v/>
      </c>
      <c r="O69" s="2" t="str">
        <f>IF(SUM('Raw Data'!O$3:O$98)&gt;10,IF(AND(ISNUMBER('Raw Data'!O68),'Raw Data'!O68&lt;40,'Raw Data'!O68&gt;0),'Raw Data'!O68,40),"")</f>
        <v/>
      </c>
    </row>
    <row r="70" spans="1:15" x14ac:dyDescent="0.25">
      <c r="A70" s="2" t="str">
        <f>'Gene Table'!B21</f>
        <v>SLIT2</v>
      </c>
      <c r="B70" s="78"/>
      <c r="C70" s="3" t="s">
        <v>73</v>
      </c>
      <c r="D70" s="2">
        <f>IF(SUM('Raw Data'!D$3:D$98)&gt;10,IF(AND(ISNUMBER('Raw Data'!D69),'Raw Data'!D69&lt;40,'Raw Data'!D69&gt;0),'Raw Data'!D69,40),"")</f>
        <v>26.888065000000001</v>
      </c>
      <c r="E70" s="2">
        <f>IF(SUM('Raw Data'!E$3:E$98)&gt;10,IF(AND(ISNUMBER('Raw Data'!E69),'Raw Data'!E69&lt;40,'Raw Data'!E69&gt;0),'Raw Data'!E69,40),"")</f>
        <v>26.888829999999999</v>
      </c>
      <c r="F70" s="2">
        <f>IF(SUM('Raw Data'!F$3:F$98)&gt;10,IF(AND(ISNUMBER('Raw Data'!F69),'Raw Data'!F69&lt;40,'Raw Data'!F69&gt;0),'Raw Data'!F69,40),"")</f>
        <v>26.69501</v>
      </c>
      <c r="G70" s="2">
        <f>IF(SUM('Raw Data'!G$3:G$98)&gt;10,IF(AND(ISNUMBER('Raw Data'!G69),'Raw Data'!G69&lt;40,'Raw Data'!G69&gt;0),'Raw Data'!G69,40),"")</f>
        <v>26.347833999999999</v>
      </c>
      <c r="H70" s="2" t="str">
        <f>IF(SUM('Raw Data'!H$3:H$98)&gt;10,IF(AND(ISNUMBER('Raw Data'!H69),'Raw Data'!H69&lt;40,'Raw Data'!H69&gt;0),'Raw Data'!H69,40),"")</f>
        <v/>
      </c>
      <c r="I70" s="2" t="str">
        <f>IF(SUM('Raw Data'!I$3:I$98)&gt;10,IF(AND(ISNUMBER('Raw Data'!I69),'Raw Data'!I69&lt;40,'Raw Data'!I69&gt;0),'Raw Data'!I69,40),"")</f>
        <v/>
      </c>
      <c r="J70" s="2" t="str">
        <f>IF(SUM('Raw Data'!J$3:J$98)&gt;10,IF(AND(ISNUMBER('Raw Data'!J69),'Raw Data'!J69&lt;40,'Raw Data'!J69&gt;0),'Raw Data'!J69,40),"")</f>
        <v/>
      </c>
      <c r="K70" s="2" t="str">
        <f>IF(SUM('Raw Data'!K$3:K$98)&gt;10,IF(AND(ISNUMBER('Raw Data'!K69),'Raw Data'!K69&lt;40,'Raw Data'!K69&gt;0),'Raw Data'!K69,40),"")</f>
        <v/>
      </c>
      <c r="L70" s="2" t="str">
        <f>IF(SUM('Raw Data'!L$3:L$98)&gt;10,IF(AND(ISNUMBER('Raw Data'!L69),'Raw Data'!L69&lt;40,'Raw Data'!L69&gt;0),'Raw Data'!L69,40),"")</f>
        <v/>
      </c>
      <c r="M70" s="2" t="str">
        <f>IF(SUM('Raw Data'!M$3:M$98)&gt;10,IF(AND(ISNUMBER('Raw Data'!M69),'Raw Data'!M69&lt;40,'Raw Data'!M69&gt;0),'Raw Data'!M69,40),"")</f>
        <v/>
      </c>
      <c r="N70" s="2" t="str">
        <f>IF(SUM('Raw Data'!N$3:N$98)&gt;10,IF(AND(ISNUMBER('Raw Data'!N69),'Raw Data'!N69&lt;40,'Raw Data'!N69&gt;0),'Raw Data'!N69,40),"")</f>
        <v/>
      </c>
      <c r="O70" s="2" t="str">
        <f>IF(SUM('Raw Data'!O$3:O$98)&gt;10,IF(AND(ISNUMBER('Raw Data'!O69),'Raw Data'!O69&lt;40,'Raw Data'!O69&gt;0),'Raw Data'!O69,40),"")</f>
        <v/>
      </c>
    </row>
    <row r="71" spans="1:15" x14ac:dyDescent="0.25">
      <c r="A71" s="2" t="str">
        <f>'Gene Table'!B22</f>
        <v>THBS1</v>
      </c>
      <c r="B71" s="78"/>
      <c r="C71" s="3" t="s">
        <v>74</v>
      </c>
      <c r="D71" s="2">
        <f>IF(SUM('Raw Data'!D$3:D$98)&gt;10,IF(AND(ISNUMBER('Raw Data'!D70),'Raw Data'!D70&lt;40,'Raw Data'!D70&gt;0),'Raw Data'!D70,40),"")</f>
        <v>25.455511000000001</v>
      </c>
      <c r="E71" s="2">
        <f>IF(SUM('Raw Data'!E$3:E$98)&gt;10,IF(AND(ISNUMBER('Raw Data'!E70),'Raw Data'!E70&lt;40,'Raw Data'!E70&gt;0),'Raw Data'!E70,40),"")</f>
        <v>25.332207</v>
      </c>
      <c r="F71" s="2">
        <f>IF(SUM('Raw Data'!F$3:F$98)&gt;10,IF(AND(ISNUMBER('Raw Data'!F70),'Raw Data'!F70&lt;40,'Raw Data'!F70&gt;0),'Raw Data'!F70,40),"")</f>
        <v>26.675573</v>
      </c>
      <c r="G71" s="2">
        <f>IF(SUM('Raw Data'!G$3:G$98)&gt;10,IF(AND(ISNUMBER('Raw Data'!G70),'Raw Data'!G70&lt;40,'Raw Data'!G70&gt;0),'Raw Data'!G70,40),"")</f>
        <v>27.936335</v>
      </c>
      <c r="H71" s="2" t="str">
        <f>IF(SUM('Raw Data'!H$3:H$98)&gt;10,IF(AND(ISNUMBER('Raw Data'!H70),'Raw Data'!H70&lt;40,'Raw Data'!H70&gt;0),'Raw Data'!H70,40),"")</f>
        <v/>
      </c>
      <c r="I71" s="2" t="str">
        <f>IF(SUM('Raw Data'!I$3:I$98)&gt;10,IF(AND(ISNUMBER('Raw Data'!I70),'Raw Data'!I70&lt;40,'Raw Data'!I70&gt;0),'Raw Data'!I70,40),"")</f>
        <v/>
      </c>
      <c r="J71" s="2" t="str">
        <f>IF(SUM('Raw Data'!J$3:J$98)&gt;10,IF(AND(ISNUMBER('Raw Data'!J70),'Raw Data'!J70&lt;40,'Raw Data'!J70&gt;0),'Raw Data'!J70,40),"")</f>
        <v/>
      </c>
      <c r="K71" s="2" t="str">
        <f>IF(SUM('Raw Data'!K$3:K$98)&gt;10,IF(AND(ISNUMBER('Raw Data'!K70),'Raw Data'!K70&lt;40,'Raw Data'!K70&gt;0),'Raw Data'!K70,40),"")</f>
        <v/>
      </c>
      <c r="L71" s="2" t="str">
        <f>IF(SUM('Raw Data'!L$3:L$98)&gt;10,IF(AND(ISNUMBER('Raw Data'!L70),'Raw Data'!L70&lt;40,'Raw Data'!L70&gt;0),'Raw Data'!L70,40),"")</f>
        <v/>
      </c>
      <c r="M71" s="2" t="str">
        <f>IF(SUM('Raw Data'!M$3:M$98)&gt;10,IF(AND(ISNUMBER('Raw Data'!M70),'Raw Data'!M70&lt;40,'Raw Data'!M70&gt;0),'Raw Data'!M70,40),"")</f>
        <v/>
      </c>
      <c r="N71" s="2" t="str">
        <f>IF(SUM('Raw Data'!N$3:N$98)&gt;10,IF(AND(ISNUMBER('Raw Data'!N70),'Raw Data'!N70&lt;40,'Raw Data'!N70&gt;0),'Raw Data'!N70,40),"")</f>
        <v/>
      </c>
      <c r="O71" s="2" t="str">
        <f>IF(SUM('Raw Data'!O$3:O$98)&gt;10,IF(AND(ISNUMBER('Raw Data'!O70),'Raw Data'!O70&lt;40,'Raw Data'!O70&gt;0),'Raw Data'!O70,40),"")</f>
        <v/>
      </c>
    </row>
    <row r="72" spans="1:15" x14ac:dyDescent="0.25">
      <c r="A72" s="2" t="str">
        <f>'Gene Table'!B23</f>
        <v>TNFRSF10C</v>
      </c>
      <c r="B72" s="78"/>
      <c r="C72" s="3" t="s">
        <v>75</v>
      </c>
      <c r="D72" s="2">
        <f>IF(SUM('Raw Data'!D$3:D$98)&gt;10,IF(AND(ISNUMBER('Raw Data'!D71),'Raw Data'!D71&lt;40,'Raw Data'!D71&gt;0),'Raw Data'!D71,40),"")</f>
        <v>22.949863000000001</v>
      </c>
      <c r="E72" s="2">
        <f>IF(SUM('Raw Data'!E$3:E$98)&gt;10,IF(AND(ISNUMBER('Raw Data'!E71),'Raw Data'!E71&lt;40,'Raw Data'!E71&gt;0),'Raw Data'!E71,40),"")</f>
        <v>23.275623</v>
      </c>
      <c r="F72" s="2">
        <f>IF(SUM('Raw Data'!F$3:F$98)&gt;10,IF(AND(ISNUMBER('Raw Data'!F71),'Raw Data'!F71&lt;40,'Raw Data'!F71&gt;0),'Raw Data'!F71,40),"")</f>
        <v>24.865245999999999</v>
      </c>
      <c r="G72" s="2">
        <f>IF(SUM('Raw Data'!G$3:G$98)&gt;10,IF(AND(ISNUMBER('Raw Data'!G71),'Raw Data'!G71&lt;40,'Raw Data'!G71&gt;0),'Raw Data'!G71,40),"")</f>
        <v>27.490781999999999</v>
      </c>
      <c r="H72" s="2" t="str">
        <f>IF(SUM('Raw Data'!H$3:H$98)&gt;10,IF(AND(ISNUMBER('Raw Data'!H71),'Raw Data'!H71&lt;40,'Raw Data'!H71&gt;0),'Raw Data'!H71,40),"")</f>
        <v/>
      </c>
      <c r="I72" s="2" t="str">
        <f>IF(SUM('Raw Data'!I$3:I$98)&gt;10,IF(AND(ISNUMBER('Raw Data'!I71),'Raw Data'!I71&lt;40,'Raw Data'!I71&gt;0),'Raw Data'!I71,40),"")</f>
        <v/>
      </c>
      <c r="J72" s="2" t="str">
        <f>IF(SUM('Raw Data'!J$3:J$98)&gt;10,IF(AND(ISNUMBER('Raw Data'!J71),'Raw Data'!J71&lt;40,'Raw Data'!J71&gt;0),'Raw Data'!J71,40),"")</f>
        <v/>
      </c>
      <c r="K72" s="2" t="str">
        <f>IF(SUM('Raw Data'!K$3:K$98)&gt;10,IF(AND(ISNUMBER('Raw Data'!K71),'Raw Data'!K71&lt;40,'Raw Data'!K71&gt;0),'Raw Data'!K71,40),"")</f>
        <v/>
      </c>
      <c r="L72" s="2" t="str">
        <f>IF(SUM('Raw Data'!L$3:L$98)&gt;10,IF(AND(ISNUMBER('Raw Data'!L71),'Raw Data'!L71&lt;40,'Raw Data'!L71&gt;0),'Raw Data'!L71,40),"")</f>
        <v/>
      </c>
      <c r="M72" s="2" t="str">
        <f>IF(SUM('Raw Data'!M$3:M$98)&gt;10,IF(AND(ISNUMBER('Raw Data'!M71),'Raw Data'!M71&lt;40,'Raw Data'!M71&gt;0),'Raw Data'!M71,40),"")</f>
        <v/>
      </c>
      <c r="N72" s="2" t="str">
        <f>IF(SUM('Raw Data'!N$3:N$98)&gt;10,IF(AND(ISNUMBER('Raw Data'!N71),'Raw Data'!N71&lt;40,'Raw Data'!N71&gt;0),'Raw Data'!N71,40),"")</f>
        <v/>
      </c>
      <c r="O72" s="2" t="str">
        <f>IF(SUM('Raw Data'!O$3:O$98)&gt;10,IF(AND(ISNUMBER('Raw Data'!O71),'Raw Data'!O71&lt;40,'Raw Data'!O71&gt;0),'Raw Data'!O71,40),"")</f>
        <v/>
      </c>
    </row>
    <row r="73" spans="1:15" x14ac:dyDescent="0.25">
      <c r="A73" s="2" t="str">
        <f>'Gene Table'!B24</f>
        <v>TP73</v>
      </c>
      <c r="B73" s="78"/>
      <c r="C73" s="3" t="s">
        <v>76</v>
      </c>
      <c r="D73" s="2">
        <f>IF(SUM('Raw Data'!D$3:D$98)&gt;10,IF(AND(ISNUMBER('Raw Data'!D72),'Raw Data'!D72&lt;40,'Raw Data'!D72&gt;0),'Raw Data'!D72,40),"")</f>
        <v>29.889702</v>
      </c>
      <c r="E73" s="2">
        <f>IF(SUM('Raw Data'!E$3:E$98)&gt;10,IF(AND(ISNUMBER('Raw Data'!E72),'Raw Data'!E72&lt;40,'Raw Data'!E72&gt;0),'Raw Data'!E72,40),"")</f>
        <v>30.950893000000001</v>
      </c>
      <c r="F73" s="2">
        <f>IF(SUM('Raw Data'!F$3:F$98)&gt;10,IF(AND(ISNUMBER('Raw Data'!F72),'Raw Data'!F72&lt;40,'Raw Data'!F72&gt;0),'Raw Data'!F72,40),"")</f>
        <v>28.470827</v>
      </c>
      <c r="G73" s="2">
        <f>IF(SUM('Raw Data'!G$3:G$98)&gt;10,IF(AND(ISNUMBER('Raw Data'!G72),'Raw Data'!G72&lt;40,'Raw Data'!G72&gt;0),'Raw Data'!G72,40),"")</f>
        <v>29.283453000000002</v>
      </c>
      <c r="H73" s="2" t="str">
        <f>IF(SUM('Raw Data'!H$3:H$98)&gt;10,IF(AND(ISNUMBER('Raw Data'!H72),'Raw Data'!H72&lt;40,'Raw Data'!H72&gt;0),'Raw Data'!H72,40),"")</f>
        <v/>
      </c>
      <c r="I73" s="2" t="str">
        <f>IF(SUM('Raw Data'!I$3:I$98)&gt;10,IF(AND(ISNUMBER('Raw Data'!I72),'Raw Data'!I72&lt;40,'Raw Data'!I72&gt;0),'Raw Data'!I72,40),"")</f>
        <v/>
      </c>
      <c r="J73" s="2" t="str">
        <f>IF(SUM('Raw Data'!J$3:J$98)&gt;10,IF(AND(ISNUMBER('Raw Data'!J72),'Raw Data'!J72&lt;40,'Raw Data'!J72&gt;0),'Raw Data'!J72,40),"")</f>
        <v/>
      </c>
      <c r="K73" s="2" t="str">
        <f>IF(SUM('Raw Data'!K$3:K$98)&gt;10,IF(AND(ISNUMBER('Raw Data'!K72),'Raw Data'!K72&lt;40,'Raw Data'!K72&gt;0),'Raw Data'!K72,40),"")</f>
        <v/>
      </c>
      <c r="L73" s="2" t="str">
        <f>IF(SUM('Raw Data'!L$3:L$98)&gt;10,IF(AND(ISNUMBER('Raw Data'!L72),'Raw Data'!L72&lt;40,'Raw Data'!L72&gt;0),'Raw Data'!L72,40),"")</f>
        <v/>
      </c>
      <c r="M73" s="2" t="str">
        <f>IF(SUM('Raw Data'!M$3:M$98)&gt;10,IF(AND(ISNUMBER('Raw Data'!M72),'Raw Data'!M72&lt;40,'Raw Data'!M72&gt;0),'Raw Data'!M72,40),"")</f>
        <v/>
      </c>
      <c r="N73" s="2" t="str">
        <f>IF(SUM('Raw Data'!N$3:N$98)&gt;10,IF(AND(ISNUMBER('Raw Data'!N72),'Raw Data'!N72&lt;40,'Raw Data'!N72&gt;0),'Raw Data'!N72,40),"")</f>
        <v/>
      </c>
      <c r="O73" s="2" t="str">
        <f>IF(SUM('Raw Data'!O$3:O$98)&gt;10,IF(AND(ISNUMBER('Raw Data'!O72),'Raw Data'!O72&lt;40,'Raw Data'!O72&gt;0),'Raw Data'!O72,40),"")</f>
        <v/>
      </c>
    </row>
    <row r="74" spans="1:15" x14ac:dyDescent="0.25">
      <c r="A74" s="2" t="str">
        <f>'Gene Table'!B25</f>
        <v>SEC</v>
      </c>
      <c r="B74" s="78"/>
      <c r="C74" s="3" t="s">
        <v>77</v>
      </c>
      <c r="D74" s="2">
        <f>IF(SUM('Raw Data'!D$3:D$98)&gt;10,IF(AND(ISNUMBER('Raw Data'!D73),'Raw Data'!D73&lt;40,'Raw Data'!D73&gt;0),'Raw Data'!D73,40),"")</f>
        <v>22.616634000000001</v>
      </c>
      <c r="E74" s="2">
        <f>IF(SUM('Raw Data'!E$3:E$98)&gt;10,IF(AND(ISNUMBER('Raw Data'!E73),'Raw Data'!E73&lt;40,'Raw Data'!E73&gt;0),'Raw Data'!E73,40),"")</f>
        <v>22.32</v>
      </c>
      <c r="F74" s="2">
        <f>IF(SUM('Raw Data'!F$3:F$98)&gt;10,IF(AND(ISNUMBER('Raw Data'!F73),'Raw Data'!F73&lt;40,'Raw Data'!F73&gt;0),'Raw Data'!F73,40),"")</f>
        <v>22.59</v>
      </c>
      <c r="G74" s="2">
        <f>IF(SUM('Raw Data'!G$3:G$98)&gt;10,IF(AND(ISNUMBER('Raw Data'!G73),'Raw Data'!G73&lt;40,'Raw Data'!G73&gt;0),'Raw Data'!G73,40),"")</f>
        <v>22.7</v>
      </c>
      <c r="H74" s="2" t="str">
        <f>IF(SUM('Raw Data'!H$3:H$98)&gt;10,IF(AND(ISNUMBER('Raw Data'!H73),'Raw Data'!H73&lt;40,'Raw Data'!H73&gt;0),'Raw Data'!H73,40),"")</f>
        <v/>
      </c>
      <c r="I74" s="2" t="str">
        <f>IF(SUM('Raw Data'!I$3:I$98)&gt;10,IF(AND(ISNUMBER('Raw Data'!I73),'Raw Data'!I73&lt;40,'Raw Data'!I73&gt;0),'Raw Data'!I73,40),"")</f>
        <v/>
      </c>
      <c r="J74" s="2" t="str">
        <f>IF(SUM('Raw Data'!J$3:J$98)&gt;10,IF(AND(ISNUMBER('Raw Data'!J73),'Raw Data'!J73&lt;40,'Raw Data'!J73&gt;0),'Raw Data'!J73,40),"")</f>
        <v/>
      </c>
      <c r="K74" s="2" t="str">
        <f>IF(SUM('Raw Data'!K$3:K$98)&gt;10,IF(AND(ISNUMBER('Raw Data'!K73),'Raw Data'!K73&lt;40,'Raw Data'!K73&gt;0),'Raw Data'!K73,40),"")</f>
        <v/>
      </c>
      <c r="L74" s="2" t="str">
        <f>IF(SUM('Raw Data'!L$3:L$98)&gt;10,IF(AND(ISNUMBER('Raw Data'!L73),'Raw Data'!L73&lt;40,'Raw Data'!L73&gt;0),'Raw Data'!L73,40),"")</f>
        <v/>
      </c>
      <c r="M74" s="2" t="str">
        <f>IF(SUM('Raw Data'!M$3:M$98)&gt;10,IF(AND(ISNUMBER('Raw Data'!M73),'Raw Data'!M73&lt;40,'Raw Data'!M73&gt;0),'Raw Data'!M73,40),"")</f>
        <v/>
      </c>
      <c r="N74" s="2" t="str">
        <f>IF(SUM('Raw Data'!N$3:N$98)&gt;10,IF(AND(ISNUMBER('Raw Data'!N73),'Raw Data'!N73&lt;40,'Raw Data'!N73&gt;0),'Raw Data'!N73,40),"")</f>
        <v/>
      </c>
      <c r="O74" s="2" t="str">
        <f>IF(SUM('Raw Data'!O$3:O$98)&gt;10,IF(AND(ISNUMBER('Raw Data'!O73),'Raw Data'!O73&lt;40,'Raw Data'!O73&gt;0),'Raw Data'!O73,40),"")</f>
        <v/>
      </c>
    </row>
    <row r="75" spans="1:15" x14ac:dyDescent="0.25">
      <c r="A75" s="2" t="str">
        <f>'Gene Table'!B26</f>
        <v>DEC</v>
      </c>
      <c r="B75" s="79"/>
      <c r="C75" s="3" t="s">
        <v>78</v>
      </c>
      <c r="D75" s="2">
        <f>IF(SUM('Raw Data'!D$3:D$98)&gt;10,IF(AND(ISNUMBER('Raw Data'!D74),'Raw Data'!D74&lt;40,'Raw Data'!D74&gt;0),'Raw Data'!D74,40),"")</f>
        <v>29.585201000000001</v>
      </c>
      <c r="E75" s="2">
        <f>IF(SUM('Raw Data'!E$3:E$98)&gt;10,IF(AND(ISNUMBER('Raw Data'!E74),'Raw Data'!E74&lt;40,'Raw Data'!E74&gt;0),'Raw Data'!E74,40),"")</f>
        <v>28.990746999999999</v>
      </c>
      <c r="F75" s="2">
        <f>IF(SUM('Raw Data'!F$3:F$98)&gt;10,IF(AND(ISNUMBER('Raw Data'!F74),'Raw Data'!F74&lt;40,'Raw Data'!F74&gt;0),'Raw Data'!F74,40),"")</f>
        <v>28.147971999999999</v>
      </c>
      <c r="G75" s="2">
        <f>IF(SUM('Raw Data'!G$3:G$98)&gt;10,IF(AND(ISNUMBER('Raw Data'!G74),'Raw Data'!G74&lt;40,'Raw Data'!G74&gt;0),'Raw Data'!G74,40),"")</f>
        <v>28.779736</v>
      </c>
      <c r="H75" s="2" t="str">
        <f>IF(SUM('Raw Data'!H$3:H$98)&gt;10,IF(AND(ISNUMBER('Raw Data'!H74),'Raw Data'!H74&lt;40,'Raw Data'!H74&gt;0),'Raw Data'!H74,40),"")</f>
        <v/>
      </c>
      <c r="I75" s="2" t="str">
        <f>IF(SUM('Raw Data'!I$3:I$98)&gt;10,IF(AND(ISNUMBER('Raw Data'!I74),'Raw Data'!I74&lt;40,'Raw Data'!I74&gt;0),'Raw Data'!I74,40),"")</f>
        <v/>
      </c>
      <c r="J75" s="2" t="str">
        <f>IF(SUM('Raw Data'!J$3:J$98)&gt;10,IF(AND(ISNUMBER('Raw Data'!J74),'Raw Data'!J74&lt;40,'Raw Data'!J74&gt;0),'Raw Data'!J74,40),"")</f>
        <v/>
      </c>
      <c r="K75" s="2" t="str">
        <f>IF(SUM('Raw Data'!K$3:K$98)&gt;10,IF(AND(ISNUMBER('Raw Data'!K74),'Raw Data'!K74&lt;40,'Raw Data'!K74&gt;0),'Raw Data'!K74,40),"")</f>
        <v/>
      </c>
      <c r="L75" s="2" t="str">
        <f>IF(SUM('Raw Data'!L$3:L$98)&gt;10,IF(AND(ISNUMBER('Raw Data'!L74),'Raw Data'!L74&lt;40,'Raw Data'!L74&gt;0),'Raw Data'!L74,40),"")</f>
        <v/>
      </c>
      <c r="M75" s="2" t="str">
        <f>IF(SUM('Raw Data'!M$3:M$98)&gt;10,IF(AND(ISNUMBER('Raw Data'!M74),'Raw Data'!M74&lt;40,'Raw Data'!M74&gt;0),'Raw Data'!M74,40),"")</f>
        <v/>
      </c>
      <c r="N75" s="2" t="str">
        <f>IF(SUM('Raw Data'!N$3:N$98)&gt;10,IF(AND(ISNUMBER('Raw Data'!N74),'Raw Data'!N74&lt;40,'Raw Data'!N74&gt;0),'Raw Data'!N74,40),"")</f>
        <v/>
      </c>
      <c r="O75" s="2" t="str">
        <f>IF(SUM('Raw Data'!O$3:O$98)&gt;10,IF(AND(ISNUMBER('Raw Data'!O74),'Raw Data'!O74&lt;40,'Raw Data'!O74&gt;0),'Raw Data'!O74,40),"")</f>
        <v/>
      </c>
    </row>
    <row r="76" spans="1:15" x14ac:dyDescent="0.25">
      <c r="A76" s="2" t="str">
        <f>'Gene Table'!B3</f>
        <v>ADAM23</v>
      </c>
      <c r="B76" s="77" t="s">
        <v>79</v>
      </c>
      <c r="C76" s="3" t="s">
        <v>80</v>
      </c>
      <c r="D76" s="2">
        <f>IF(SUM('Raw Data'!D$3:D$98)&gt;10,IF(AND(ISNUMBER('Raw Data'!D75),'Raw Data'!D75&lt;40,'Raw Data'!D75&gt;0),'Raw Data'!D75,40),"")</f>
        <v>40</v>
      </c>
      <c r="E76" s="2">
        <f>IF(SUM('Raw Data'!E$3:E$98)&gt;10,IF(AND(ISNUMBER('Raw Data'!E75),'Raw Data'!E75&lt;40,'Raw Data'!E75&gt;0),'Raw Data'!E75,40),"")</f>
        <v>29.823256000000001</v>
      </c>
      <c r="F76" s="2">
        <f>IF(SUM('Raw Data'!F$3:F$98)&gt;10,IF(AND(ISNUMBER('Raw Data'!F75),'Raw Data'!F75&lt;40,'Raw Data'!F75&gt;0),'Raw Data'!F75,40),"")</f>
        <v>28.883393999999999</v>
      </c>
      <c r="G76" s="2">
        <f>IF(SUM('Raw Data'!G$3:G$98)&gt;10,IF(AND(ISNUMBER('Raw Data'!G75),'Raw Data'!G75&lt;40,'Raw Data'!G75&gt;0),'Raw Data'!G75,40),"")</f>
        <v>29.085675999999999</v>
      </c>
      <c r="H76" s="2" t="str">
        <f>IF(SUM('Raw Data'!H$3:H$98)&gt;10,IF(AND(ISNUMBER('Raw Data'!H75),'Raw Data'!H75&lt;40,'Raw Data'!H75&gt;0),'Raw Data'!H75,40),"")</f>
        <v/>
      </c>
      <c r="I76" s="2" t="str">
        <f>IF(SUM('Raw Data'!I$3:I$98)&gt;10,IF(AND(ISNUMBER('Raw Data'!I75),'Raw Data'!I75&lt;40,'Raw Data'!I75&gt;0),'Raw Data'!I75,40),"")</f>
        <v/>
      </c>
      <c r="J76" s="2" t="str">
        <f>IF(SUM('Raw Data'!J$3:J$98)&gt;10,IF(AND(ISNUMBER('Raw Data'!J75),'Raw Data'!J75&lt;40,'Raw Data'!J75&gt;0),'Raw Data'!J75,40),"")</f>
        <v/>
      </c>
      <c r="K76" s="2" t="str">
        <f>IF(SUM('Raw Data'!K$3:K$98)&gt;10,IF(AND(ISNUMBER('Raw Data'!K75),'Raw Data'!K75&lt;40,'Raw Data'!K75&gt;0),'Raw Data'!K75,40),"")</f>
        <v/>
      </c>
      <c r="L76" s="2" t="str">
        <f>IF(SUM('Raw Data'!L$3:L$98)&gt;10,IF(AND(ISNUMBER('Raw Data'!L75),'Raw Data'!L75&lt;40,'Raw Data'!L75&gt;0),'Raw Data'!L75,40),"")</f>
        <v/>
      </c>
      <c r="M76" s="2" t="str">
        <f>IF(SUM('Raw Data'!M$3:M$98)&gt;10,IF(AND(ISNUMBER('Raw Data'!M75),'Raw Data'!M75&lt;40,'Raw Data'!M75&gt;0),'Raw Data'!M75,40),"")</f>
        <v/>
      </c>
      <c r="N76" s="2" t="str">
        <f>IF(SUM('Raw Data'!N$3:N$98)&gt;10,IF(AND(ISNUMBER('Raw Data'!N75),'Raw Data'!N75&lt;40,'Raw Data'!N75&gt;0),'Raw Data'!N75,40),"")</f>
        <v/>
      </c>
      <c r="O76" s="2" t="str">
        <f>IF(SUM('Raw Data'!O$3:O$98)&gt;10,IF(AND(ISNUMBER('Raw Data'!O75),'Raw Data'!O75&lt;40,'Raw Data'!O75&gt;0),'Raw Data'!O75,40),"")</f>
        <v/>
      </c>
    </row>
    <row r="77" spans="1:15" x14ac:dyDescent="0.25">
      <c r="A77" s="2" t="str">
        <f>'Gene Table'!B4</f>
        <v>BRCA1</v>
      </c>
      <c r="B77" s="78"/>
      <c r="C77" s="3" t="s">
        <v>81</v>
      </c>
      <c r="D77" s="2">
        <f>IF(SUM('Raw Data'!D$3:D$98)&gt;10,IF(AND(ISNUMBER('Raw Data'!D76),'Raw Data'!D76&lt;40,'Raw Data'!D76&gt;0),'Raw Data'!D76,40),"")</f>
        <v>32.042526000000002</v>
      </c>
      <c r="E77" s="2">
        <f>IF(SUM('Raw Data'!E$3:E$98)&gt;10,IF(AND(ISNUMBER('Raw Data'!E76),'Raw Data'!E76&lt;40,'Raw Data'!E76&gt;0),'Raw Data'!E76,40),"")</f>
        <v>29.239436999999999</v>
      </c>
      <c r="F77" s="2">
        <f>IF(SUM('Raw Data'!F$3:F$98)&gt;10,IF(AND(ISNUMBER('Raw Data'!F76),'Raw Data'!F76&lt;40,'Raw Data'!F76&gt;0),'Raw Data'!F76,40),"")</f>
        <v>27.750640000000001</v>
      </c>
      <c r="G77" s="2">
        <f>IF(SUM('Raw Data'!G$3:G$98)&gt;10,IF(AND(ISNUMBER('Raw Data'!G76),'Raw Data'!G76&lt;40,'Raw Data'!G76&gt;0),'Raw Data'!G76,40),"")</f>
        <v>27.356876</v>
      </c>
      <c r="H77" s="2" t="str">
        <f>IF(SUM('Raw Data'!H$3:H$98)&gt;10,IF(AND(ISNUMBER('Raw Data'!H76),'Raw Data'!H76&lt;40,'Raw Data'!H76&gt;0),'Raw Data'!H76,40),"")</f>
        <v/>
      </c>
      <c r="I77" s="2" t="str">
        <f>IF(SUM('Raw Data'!I$3:I$98)&gt;10,IF(AND(ISNUMBER('Raw Data'!I76),'Raw Data'!I76&lt;40,'Raw Data'!I76&gt;0),'Raw Data'!I76,40),"")</f>
        <v/>
      </c>
      <c r="J77" s="2" t="str">
        <f>IF(SUM('Raw Data'!J$3:J$98)&gt;10,IF(AND(ISNUMBER('Raw Data'!J76),'Raw Data'!J76&lt;40,'Raw Data'!J76&gt;0),'Raw Data'!J76,40),"")</f>
        <v/>
      </c>
      <c r="K77" s="2" t="str">
        <f>IF(SUM('Raw Data'!K$3:K$98)&gt;10,IF(AND(ISNUMBER('Raw Data'!K76),'Raw Data'!K76&lt;40,'Raw Data'!K76&gt;0),'Raw Data'!K76,40),"")</f>
        <v/>
      </c>
      <c r="L77" s="2" t="str">
        <f>IF(SUM('Raw Data'!L$3:L$98)&gt;10,IF(AND(ISNUMBER('Raw Data'!L76),'Raw Data'!L76&lt;40,'Raw Data'!L76&gt;0),'Raw Data'!L76,40),"")</f>
        <v/>
      </c>
      <c r="M77" s="2" t="str">
        <f>IF(SUM('Raw Data'!M$3:M$98)&gt;10,IF(AND(ISNUMBER('Raw Data'!M76),'Raw Data'!M76&lt;40,'Raw Data'!M76&gt;0),'Raw Data'!M76,40),"")</f>
        <v/>
      </c>
      <c r="N77" s="2" t="str">
        <f>IF(SUM('Raw Data'!N$3:N$98)&gt;10,IF(AND(ISNUMBER('Raw Data'!N76),'Raw Data'!N76&lt;40,'Raw Data'!N76&gt;0),'Raw Data'!N76,40),"")</f>
        <v/>
      </c>
      <c r="O77" s="2" t="str">
        <f>IF(SUM('Raw Data'!O$3:O$98)&gt;10,IF(AND(ISNUMBER('Raw Data'!O76),'Raw Data'!O76&lt;40,'Raw Data'!O76&gt;0),'Raw Data'!O76,40),"")</f>
        <v/>
      </c>
    </row>
    <row r="78" spans="1:15" x14ac:dyDescent="0.25">
      <c r="A78" s="2" t="str">
        <f>'Gene Table'!B5</f>
        <v>CCNA1</v>
      </c>
      <c r="B78" s="78"/>
      <c r="C78" s="3" t="s">
        <v>82</v>
      </c>
      <c r="D78" s="2">
        <f>IF(SUM('Raw Data'!D$3:D$98)&gt;10,IF(AND(ISNUMBER('Raw Data'!D77),'Raw Data'!D77&lt;40,'Raw Data'!D77&gt;0),'Raw Data'!D77,40),"")</f>
        <v>31.357770000000002</v>
      </c>
      <c r="E78" s="2">
        <f>IF(SUM('Raw Data'!E$3:E$98)&gt;10,IF(AND(ISNUMBER('Raw Data'!E77),'Raw Data'!E77&lt;40,'Raw Data'!E77&gt;0),'Raw Data'!E77,40),"")</f>
        <v>30.874588000000003</v>
      </c>
      <c r="F78" s="2">
        <f>IF(SUM('Raw Data'!F$3:F$98)&gt;10,IF(AND(ISNUMBER('Raw Data'!F77),'Raw Data'!F77&lt;40,'Raw Data'!F77&gt;0),'Raw Data'!F77,40),"")</f>
        <v>31.687064999999997</v>
      </c>
      <c r="G78" s="2">
        <f>IF(SUM('Raw Data'!G$3:G$98)&gt;10,IF(AND(ISNUMBER('Raw Data'!G77),'Raw Data'!G77&lt;40,'Raw Data'!G77&gt;0),'Raw Data'!G77,40),"")</f>
        <v>31.929459999999999</v>
      </c>
      <c r="H78" s="2" t="str">
        <f>IF(SUM('Raw Data'!H$3:H$98)&gt;10,IF(AND(ISNUMBER('Raw Data'!H77),'Raw Data'!H77&lt;40,'Raw Data'!H77&gt;0),'Raw Data'!H77,40),"")</f>
        <v/>
      </c>
      <c r="I78" s="2" t="str">
        <f>IF(SUM('Raw Data'!I$3:I$98)&gt;10,IF(AND(ISNUMBER('Raw Data'!I77),'Raw Data'!I77&lt;40,'Raw Data'!I77&gt;0),'Raw Data'!I77,40),"")</f>
        <v/>
      </c>
      <c r="J78" s="2" t="str">
        <f>IF(SUM('Raw Data'!J$3:J$98)&gt;10,IF(AND(ISNUMBER('Raw Data'!J77),'Raw Data'!J77&lt;40,'Raw Data'!J77&gt;0),'Raw Data'!J77,40),"")</f>
        <v/>
      </c>
      <c r="K78" s="2" t="str">
        <f>IF(SUM('Raw Data'!K$3:K$98)&gt;10,IF(AND(ISNUMBER('Raw Data'!K77),'Raw Data'!K77&lt;40,'Raw Data'!K77&gt;0),'Raw Data'!K77,40),"")</f>
        <v/>
      </c>
      <c r="L78" s="2" t="str">
        <f>IF(SUM('Raw Data'!L$3:L$98)&gt;10,IF(AND(ISNUMBER('Raw Data'!L77),'Raw Data'!L77&lt;40,'Raw Data'!L77&gt;0),'Raw Data'!L77,40),"")</f>
        <v/>
      </c>
      <c r="M78" s="2" t="str">
        <f>IF(SUM('Raw Data'!M$3:M$98)&gt;10,IF(AND(ISNUMBER('Raw Data'!M77),'Raw Data'!M77&lt;40,'Raw Data'!M77&gt;0),'Raw Data'!M77,40),"")</f>
        <v/>
      </c>
      <c r="N78" s="2" t="str">
        <f>IF(SUM('Raw Data'!N$3:N$98)&gt;10,IF(AND(ISNUMBER('Raw Data'!N77),'Raw Data'!N77&lt;40,'Raw Data'!N77&gt;0),'Raw Data'!N77,40),"")</f>
        <v/>
      </c>
      <c r="O78" s="2" t="str">
        <f>IF(SUM('Raw Data'!O$3:O$98)&gt;10,IF(AND(ISNUMBER('Raw Data'!O77),'Raw Data'!O77&lt;40,'Raw Data'!O77&gt;0),'Raw Data'!O77,40),"")</f>
        <v/>
      </c>
    </row>
    <row r="79" spans="1:15" x14ac:dyDescent="0.25">
      <c r="A79" s="2" t="str">
        <f>'Gene Table'!B6</f>
        <v>CCND2</v>
      </c>
      <c r="B79" s="78"/>
      <c r="C79" s="3" t="s">
        <v>83</v>
      </c>
      <c r="D79" s="2">
        <f>IF(SUM('Raw Data'!D$3:D$98)&gt;10,IF(AND(ISNUMBER('Raw Data'!D78),'Raw Data'!D78&lt;40,'Raw Data'!D78&gt;0),'Raw Data'!D78,40),"")</f>
        <v>40</v>
      </c>
      <c r="E79" s="2">
        <f>IF(SUM('Raw Data'!E$3:E$98)&gt;10,IF(AND(ISNUMBER('Raw Data'!E78),'Raw Data'!E78&lt;40,'Raw Data'!E78&gt;0),'Raw Data'!E78,40),"")</f>
        <v>31.300400000000003</v>
      </c>
      <c r="F79" s="2">
        <f>IF(SUM('Raw Data'!F$3:F$98)&gt;10,IF(AND(ISNUMBER('Raw Data'!F78),'Raw Data'!F78&lt;40,'Raw Data'!F78&gt;0),'Raw Data'!F78,40),"")</f>
        <v>29.276866999999999</v>
      </c>
      <c r="G79" s="2">
        <f>IF(SUM('Raw Data'!G$3:G$98)&gt;10,IF(AND(ISNUMBER('Raw Data'!G78),'Raw Data'!G78&lt;40,'Raw Data'!G78&gt;0),'Raw Data'!G78,40),"")</f>
        <v>31.016359999999999</v>
      </c>
      <c r="H79" s="2" t="str">
        <f>IF(SUM('Raw Data'!H$3:H$98)&gt;10,IF(AND(ISNUMBER('Raw Data'!H78),'Raw Data'!H78&lt;40,'Raw Data'!H78&gt;0),'Raw Data'!H78,40),"")</f>
        <v/>
      </c>
      <c r="I79" s="2" t="str">
        <f>IF(SUM('Raw Data'!I$3:I$98)&gt;10,IF(AND(ISNUMBER('Raw Data'!I78),'Raw Data'!I78&lt;40,'Raw Data'!I78&gt;0),'Raw Data'!I78,40),"")</f>
        <v/>
      </c>
      <c r="J79" s="2" t="str">
        <f>IF(SUM('Raw Data'!J$3:J$98)&gt;10,IF(AND(ISNUMBER('Raw Data'!J78),'Raw Data'!J78&lt;40,'Raw Data'!J78&gt;0),'Raw Data'!J78,40),"")</f>
        <v/>
      </c>
      <c r="K79" s="2" t="str">
        <f>IF(SUM('Raw Data'!K$3:K$98)&gt;10,IF(AND(ISNUMBER('Raw Data'!K78),'Raw Data'!K78&lt;40,'Raw Data'!K78&gt;0),'Raw Data'!K78,40),"")</f>
        <v/>
      </c>
      <c r="L79" s="2" t="str">
        <f>IF(SUM('Raw Data'!L$3:L$98)&gt;10,IF(AND(ISNUMBER('Raw Data'!L78),'Raw Data'!L78&lt;40,'Raw Data'!L78&gt;0),'Raw Data'!L78,40),"")</f>
        <v/>
      </c>
      <c r="M79" s="2" t="str">
        <f>IF(SUM('Raw Data'!M$3:M$98)&gt;10,IF(AND(ISNUMBER('Raw Data'!M78),'Raw Data'!M78&lt;40,'Raw Data'!M78&gt;0),'Raw Data'!M78,40),"")</f>
        <v/>
      </c>
      <c r="N79" s="2" t="str">
        <f>IF(SUM('Raw Data'!N$3:N$98)&gt;10,IF(AND(ISNUMBER('Raw Data'!N78),'Raw Data'!N78&lt;40,'Raw Data'!N78&gt;0),'Raw Data'!N78,40),"")</f>
        <v/>
      </c>
      <c r="O79" s="2" t="str">
        <f>IF(SUM('Raw Data'!O$3:O$98)&gt;10,IF(AND(ISNUMBER('Raw Data'!O78),'Raw Data'!O78&lt;40,'Raw Data'!O78&gt;0),'Raw Data'!O78,40),"")</f>
        <v/>
      </c>
    </row>
    <row r="80" spans="1:15" x14ac:dyDescent="0.25">
      <c r="A80" s="2" t="str">
        <f>'Gene Table'!B7</f>
        <v>CDH1</v>
      </c>
      <c r="B80" s="78"/>
      <c r="C80" s="3" t="s">
        <v>84</v>
      </c>
      <c r="D80" s="2">
        <f>IF(SUM('Raw Data'!D$3:D$98)&gt;10,IF(AND(ISNUMBER('Raw Data'!D79),'Raw Data'!D79&lt;40,'Raw Data'!D79&gt;0),'Raw Data'!D79,40),"")</f>
        <v>40</v>
      </c>
      <c r="E80" s="2">
        <f>IF(SUM('Raw Data'!E$3:E$98)&gt;10,IF(AND(ISNUMBER('Raw Data'!E79),'Raw Data'!E79&lt;40,'Raw Data'!E79&gt;0),'Raw Data'!E79,40),"")</f>
        <v>30.626883999999997</v>
      </c>
      <c r="F80" s="2">
        <f>IF(SUM('Raw Data'!F$3:F$98)&gt;10,IF(AND(ISNUMBER('Raw Data'!F79),'Raw Data'!F79&lt;40,'Raw Data'!F79&gt;0),'Raw Data'!F79,40),"")</f>
        <v>29.356048999999999</v>
      </c>
      <c r="G80" s="2">
        <f>IF(SUM('Raw Data'!G$3:G$98)&gt;10,IF(AND(ISNUMBER('Raw Data'!G79),'Raw Data'!G79&lt;40,'Raw Data'!G79&gt;0),'Raw Data'!G79,40),"")</f>
        <v>27.907889999999998</v>
      </c>
      <c r="H80" s="2" t="str">
        <f>IF(SUM('Raw Data'!H$3:H$98)&gt;10,IF(AND(ISNUMBER('Raw Data'!H79),'Raw Data'!H79&lt;40,'Raw Data'!H79&gt;0),'Raw Data'!H79,40),"")</f>
        <v/>
      </c>
      <c r="I80" s="2" t="str">
        <f>IF(SUM('Raw Data'!I$3:I$98)&gt;10,IF(AND(ISNUMBER('Raw Data'!I79),'Raw Data'!I79&lt;40,'Raw Data'!I79&gt;0),'Raw Data'!I79,40),"")</f>
        <v/>
      </c>
      <c r="J80" s="2" t="str">
        <f>IF(SUM('Raw Data'!J$3:J$98)&gt;10,IF(AND(ISNUMBER('Raw Data'!J79),'Raw Data'!J79&lt;40,'Raw Data'!J79&gt;0),'Raw Data'!J79,40),"")</f>
        <v/>
      </c>
      <c r="K80" s="2" t="str">
        <f>IF(SUM('Raw Data'!K$3:K$98)&gt;10,IF(AND(ISNUMBER('Raw Data'!K79),'Raw Data'!K79&lt;40,'Raw Data'!K79&gt;0),'Raw Data'!K79,40),"")</f>
        <v/>
      </c>
      <c r="L80" s="2" t="str">
        <f>IF(SUM('Raw Data'!L$3:L$98)&gt;10,IF(AND(ISNUMBER('Raw Data'!L79),'Raw Data'!L79&lt;40,'Raw Data'!L79&gt;0),'Raw Data'!L79,40),"")</f>
        <v/>
      </c>
      <c r="M80" s="2" t="str">
        <f>IF(SUM('Raw Data'!M$3:M$98)&gt;10,IF(AND(ISNUMBER('Raw Data'!M79),'Raw Data'!M79&lt;40,'Raw Data'!M79&gt;0),'Raw Data'!M79,40),"")</f>
        <v/>
      </c>
      <c r="N80" s="2" t="str">
        <f>IF(SUM('Raw Data'!N$3:N$98)&gt;10,IF(AND(ISNUMBER('Raw Data'!N79),'Raw Data'!N79&lt;40,'Raw Data'!N79&gt;0),'Raw Data'!N79,40),"")</f>
        <v/>
      </c>
      <c r="O80" s="2" t="str">
        <f>IF(SUM('Raw Data'!O$3:O$98)&gt;10,IF(AND(ISNUMBER('Raw Data'!O79),'Raw Data'!O79&lt;40,'Raw Data'!O79&gt;0),'Raw Data'!O79,40),"")</f>
        <v/>
      </c>
    </row>
    <row r="81" spans="1:15" x14ac:dyDescent="0.25">
      <c r="A81" s="2" t="str">
        <f>'Gene Table'!B8</f>
        <v>CDH13</v>
      </c>
      <c r="B81" s="78"/>
      <c r="C81" s="3" t="s">
        <v>85</v>
      </c>
      <c r="D81" s="2">
        <f>IF(SUM('Raw Data'!D$3:D$98)&gt;10,IF(AND(ISNUMBER('Raw Data'!D80),'Raw Data'!D80&lt;40,'Raw Data'!D80&gt;0),'Raw Data'!D80,40),"")</f>
        <v>32.418377</v>
      </c>
      <c r="E81" s="2">
        <f>IF(SUM('Raw Data'!E$3:E$98)&gt;10,IF(AND(ISNUMBER('Raw Data'!E80),'Raw Data'!E80&lt;40,'Raw Data'!E80&gt;0),'Raw Data'!E80,40),"")</f>
        <v>31.675815999999998</v>
      </c>
      <c r="F81" s="2">
        <f>IF(SUM('Raw Data'!F$3:F$98)&gt;10,IF(AND(ISNUMBER('Raw Data'!F80),'Raw Data'!F80&lt;40,'Raw Data'!F80&gt;0),'Raw Data'!F80,40),"")</f>
        <v>29.177437000000001</v>
      </c>
      <c r="G81" s="2">
        <f>IF(SUM('Raw Data'!G$3:G$98)&gt;10,IF(AND(ISNUMBER('Raw Data'!G80),'Raw Data'!G80&lt;40,'Raw Data'!G80&gt;0),'Raw Data'!G80,40),"")</f>
        <v>29.331268000000001</v>
      </c>
      <c r="H81" s="2" t="str">
        <f>IF(SUM('Raw Data'!H$3:H$98)&gt;10,IF(AND(ISNUMBER('Raw Data'!H80),'Raw Data'!H80&lt;40,'Raw Data'!H80&gt;0),'Raw Data'!H80,40),"")</f>
        <v/>
      </c>
      <c r="I81" s="2" t="str">
        <f>IF(SUM('Raw Data'!I$3:I$98)&gt;10,IF(AND(ISNUMBER('Raw Data'!I80),'Raw Data'!I80&lt;40,'Raw Data'!I80&gt;0),'Raw Data'!I80,40),"")</f>
        <v/>
      </c>
      <c r="J81" s="2" t="str">
        <f>IF(SUM('Raw Data'!J$3:J$98)&gt;10,IF(AND(ISNUMBER('Raw Data'!J80),'Raw Data'!J80&lt;40,'Raw Data'!J80&gt;0),'Raw Data'!J80,40),"")</f>
        <v/>
      </c>
      <c r="K81" s="2" t="str">
        <f>IF(SUM('Raw Data'!K$3:K$98)&gt;10,IF(AND(ISNUMBER('Raw Data'!K80),'Raw Data'!K80&lt;40,'Raw Data'!K80&gt;0),'Raw Data'!K80,40),"")</f>
        <v/>
      </c>
      <c r="L81" s="2" t="str">
        <f>IF(SUM('Raw Data'!L$3:L$98)&gt;10,IF(AND(ISNUMBER('Raw Data'!L80),'Raw Data'!L80&lt;40,'Raw Data'!L80&gt;0),'Raw Data'!L80,40),"")</f>
        <v/>
      </c>
      <c r="M81" s="2" t="str">
        <f>IF(SUM('Raw Data'!M$3:M$98)&gt;10,IF(AND(ISNUMBER('Raw Data'!M80),'Raw Data'!M80&lt;40,'Raw Data'!M80&gt;0),'Raw Data'!M80,40),"")</f>
        <v/>
      </c>
      <c r="N81" s="2" t="str">
        <f>IF(SUM('Raw Data'!N$3:N$98)&gt;10,IF(AND(ISNUMBER('Raw Data'!N80),'Raw Data'!N80&lt;40,'Raw Data'!N80&gt;0),'Raw Data'!N80,40),"")</f>
        <v/>
      </c>
      <c r="O81" s="2" t="str">
        <f>IF(SUM('Raw Data'!O$3:O$98)&gt;10,IF(AND(ISNUMBER('Raw Data'!O80),'Raw Data'!O80&lt;40,'Raw Data'!O80&gt;0),'Raw Data'!O80,40),"")</f>
        <v/>
      </c>
    </row>
    <row r="82" spans="1:15" x14ac:dyDescent="0.25">
      <c r="A82" s="2" t="str">
        <f>'Gene Table'!B9</f>
        <v>CDKN1C</v>
      </c>
      <c r="B82" s="78"/>
      <c r="C82" s="3" t="s">
        <v>86</v>
      </c>
      <c r="D82" s="2">
        <f>IF(SUM('Raw Data'!D$3:D$98)&gt;10,IF(AND(ISNUMBER('Raw Data'!D81),'Raw Data'!D81&lt;40,'Raw Data'!D81&gt;0),'Raw Data'!D81,40),"")</f>
        <v>26.811878</v>
      </c>
      <c r="E82" s="2">
        <f>IF(SUM('Raw Data'!E$3:E$98)&gt;10,IF(AND(ISNUMBER('Raw Data'!E81),'Raw Data'!E81&lt;40,'Raw Data'!E81&gt;0),'Raw Data'!E81,40),"")</f>
        <v>26.232277</v>
      </c>
      <c r="F82" s="2">
        <f>IF(SUM('Raw Data'!F$3:F$98)&gt;10,IF(AND(ISNUMBER('Raw Data'!F81),'Raw Data'!F81&lt;40,'Raw Data'!F81&gt;0),'Raw Data'!F81,40),"")</f>
        <v>27.389841000000001</v>
      </c>
      <c r="G82" s="2">
        <f>IF(SUM('Raw Data'!G$3:G$98)&gt;10,IF(AND(ISNUMBER('Raw Data'!G81),'Raw Data'!G81&lt;40,'Raw Data'!G81&gt;0),'Raw Data'!G81,40),"")</f>
        <v>28.537443</v>
      </c>
      <c r="H82" s="2" t="str">
        <f>IF(SUM('Raw Data'!H$3:H$98)&gt;10,IF(AND(ISNUMBER('Raw Data'!H81),'Raw Data'!H81&lt;40,'Raw Data'!H81&gt;0),'Raw Data'!H81,40),"")</f>
        <v/>
      </c>
      <c r="I82" s="2" t="str">
        <f>IF(SUM('Raw Data'!I$3:I$98)&gt;10,IF(AND(ISNUMBER('Raw Data'!I81),'Raw Data'!I81&lt;40,'Raw Data'!I81&gt;0),'Raw Data'!I81,40),"")</f>
        <v/>
      </c>
      <c r="J82" s="2" t="str">
        <f>IF(SUM('Raw Data'!J$3:J$98)&gt;10,IF(AND(ISNUMBER('Raw Data'!J81),'Raw Data'!J81&lt;40,'Raw Data'!J81&gt;0),'Raw Data'!J81,40),"")</f>
        <v/>
      </c>
      <c r="K82" s="2" t="str">
        <f>IF(SUM('Raw Data'!K$3:K$98)&gt;10,IF(AND(ISNUMBER('Raw Data'!K81),'Raw Data'!K81&lt;40,'Raw Data'!K81&gt;0),'Raw Data'!K81,40),"")</f>
        <v/>
      </c>
      <c r="L82" s="2" t="str">
        <f>IF(SUM('Raw Data'!L$3:L$98)&gt;10,IF(AND(ISNUMBER('Raw Data'!L81),'Raw Data'!L81&lt;40,'Raw Data'!L81&gt;0),'Raw Data'!L81,40),"")</f>
        <v/>
      </c>
      <c r="M82" s="2" t="str">
        <f>IF(SUM('Raw Data'!M$3:M$98)&gt;10,IF(AND(ISNUMBER('Raw Data'!M81),'Raw Data'!M81&lt;40,'Raw Data'!M81&gt;0),'Raw Data'!M81,40),"")</f>
        <v/>
      </c>
      <c r="N82" s="2" t="str">
        <f>IF(SUM('Raw Data'!N$3:N$98)&gt;10,IF(AND(ISNUMBER('Raw Data'!N81),'Raw Data'!N81&lt;40,'Raw Data'!N81&gt;0),'Raw Data'!N81,40),"")</f>
        <v/>
      </c>
      <c r="O82" s="2" t="str">
        <f>IF(SUM('Raw Data'!O$3:O$98)&gt;10,IF(AND(ISNUMBER('Raw Data'!O81),'Raw Data'!O81&lt;40,'Raw Data'!O81&gt;0),'Raw Data'!O81,40),"")</f>
        <v/>
      </c>
    </row>
    <row r="83" spans="1:15" x14ac:dyDescent="0.25">
      <c r="A83" s="2" t="str">
        <f>'Gene Table'!B10</f>
        <v>CDKN2A</v>
      </c>
      <c r="B83" s="78"/>
      <c r="C83" s="3" t="s">
        <v>87</v>
      </c>
      <c r="D83" s="2">
        <f>IF(SUM('Raw Data'!D$3:D$98)&gt;10,IF(AND(ISNUMBER('Raw Data'!D82),'Raw Data'!D82&lt;40,'Raw Data'!D82&gt;0),'Raw Data'!D82,40),"")</f>
        <v>33.612316</v>
      </c>
      <c r="E83" s="2">
        <f>IF(SUM('Raw Data'!E$3:E$98)&gt;10,IF(AND(ISNUMBER('Raw Data'!E82),'Raw Data'!E82&lt;40,'Raw Data'!E82&gt;0),'Raw Data'!E82,40),"")</f>
        <v>30.778767000000002</v>
      </c>
      <c r="F83" s="2">
        <f>IF(SUM('Raw Data'!F$3:F$98)&gt;10,IF(AND(ISNUMBER('Raw Data'!F82),'Raw Data'!F82&lt;40,'Raw Data'!F82&gt;0),'Raw Data'!F82,40),"")</f>
        <v>29.194136</v>
      </c>
      <c r="G83" s="2">
        <f>IF(SUM('Raw Data'!G$3:G$98)&gt;10,IF(AND(ISNUMBER('Raw Data'!G82),'Raw Data'!G82&lt;40,'Raw Data'!G82&gt;0),'Raw Data'!G82,40),"")</f>
        <v>28.885836000000001</v>
      </c>
      <c r="H83" s="2" t="str">
        <f>IF(SUM('Raw Data'!H$3:H$98)&gt;10,IF(AND(ISNUMBER('Raw Data'!H82),'Raw Data'!H82&lt;40,'Raw Data'!H82&gt;0),'Raw Data'!H82,40),"")</f>
        <v/>
      </c>
      <c r="I83" s="2" t="str">
        <f>IF(SUM('Raw Data'!I$3:I$98)&gt;10,IF(AND(ISNUMBER('Raw Data'!I82),'Raw Data'!I82&lt;40,'Raw Data'!I82&gt;0),'Raw Data'!I82,40),"")</f>
        <v/>
      </c>
      <c r="J83" s="2" t="str">
        <f>IF(SUM('Raw Data'!J$3:J$98)&gt;10,IF(AND(ISNUMBER('Raw Data'!J82),'Raw Data'!J82&lt;40,'Raw Data'!J82&gt;0),'Raw Data'!J82,40),"")</f>
        <v/>
      </c>
      <c r="K83" s="2" t="str">
        <f>IF(SUM('Raw Data'!K$3:K$98)&gt;10,IF(AND(ISNUMBER('Raw Data'!K82),'Raw Data'!K82&lt;40,'Raw Data'!K82&gt;0),'Raw Data'!K82,40),"")</f>
        <v/>
      </c>
      <c r="L83" s="2" t="str">
        <f>IF(SUM('Raw Data'!L$3:L$98)&gt;10,IF(AND(ISNUMBER('Raw Data'!L82),'Raw Data'!L82&lt;40,'Raw Data'!L82&gt;0),'Raw Data'!L82,40),"")</f>
        <v/>
      </c>
      <c r="M83" s="2" t="str">
        <f>IF(SUM('Raw Data'!M$3:M$98)&gt;10,IF(AND(ISNUMBER('Raw Data'!M82),'Raw Data'!M82&lt;40,'Raw Data'!M82&gt;0),'Raw Data'!M82,40),"")</f>
        <v/>
      </c>
      <c r="N83" s="2" t="str">
        <f>IF(SUM('Raw Data'!N$3:N$98)&gt;10,IF(AND(ISNUMBER('Raw Data'!N82),'Raw Data'!N82&lt;40,'Raw Data'!N82&gt;0),'Raw Data'!N82,40),"")</f>
        <v/>
      </c>
      <c r="O83" s="2" t="str">
        <f>IF(SUM('Raw Data'!O$3:O$98)&gt;10,IF(AND(ISNUMBER('Raw Data'!O82),'Raw Data'!O82&lt;40,'Raw Data'!O82&gt;0),'Raw Data'!O82,40),"")</f>
        <v/>
      </c>
    </row>
    <row r="84" spans="1:15" x14ac:dyDescent="0.25">
      <c r="A84" s="2" t="str">
        <f>'Gene Table'!B11</f>
        <v>ESR1</v>
      </c>
      <c r="B84" s="78"/>
      <c r="C84" s="3" t="s">
        <v>88</v>
      </c>
      <c r="D84" s="2">
        <f>IF(SUM('Raw Data'!D$3:D$98)&gt;10,IF(AND(ISNUMBER('Raw Data'!D83),'Raw Data'!D83&lt;40,'Raw Data'!D83&gt;0),'Raw Data'!D83,40),"")</f>
        <v>34.846119999999999</v>
      </c>
      <c r="E84" s="2">
        <f>IF(SUM('Raw Data'!E$3:E$98)&gt;10,IF(AND(ISNUMBER('Raw Data'!E83),'Raw Data'!E83&lt;40,'Raw Data'!E83&gt;0),'Raw Data'!E83,40),"")</f>
        <v>32.941746000000002</v>
      </c>
      <c r="F84" s="2">
        <f>IF(SUM('Raw Data'!F$3:F$98)&gt;10,IF(AND(ISNUMBER('Raw Data'!F83),'Raw Data'!F83&lt;40,'Raw Data'!F83&gt;0),'Raw Data'!F83,40),"")</f>
        <v>31.379517</v>
      </c>
      <c r="G84" s="2">
        <f>IF(SUM('Raw Data'!G$3:G$98)&gt;10,IF(AND(ISNUMBER('Raw Data'!G83),'Raw Data'!G83&lt;40,'Raw Data'!G83&gt;0),'Raw Data'!G83,40),"")</f>
        <v>31.834144999999999</v>
      </c>
      <c r="H84" s="2" t="str">
        <f>IF(SUM('Raw Data'!H$3:H$98)&gt;10,IF(AND(ISNUMBER('Raw Data'!H83),'Raw Data'!H83&lt;40,'Raw Data'!H83&gt;0),'Raw Data'!H83,40),"")</f>
        <v/>
      </c>
      <c r="I84" s="2" t="str">
        <f>IF(SUM('Raw Data'!I$3:I$98)&gt;10,IF(AND(ISNUMBER('Raw Data'!I83),'Raw Data'!I83&lt;40,'Raw Data'!I83&gt;0),'Raw Data'!I83,40),"")</f>
        <v/>
      </c>
      <c r="J84" s="2" t="str">
        <f>IF(SUM('Raw Data'!J$3:J$98)&gt;10,IF(AND(ISNUMBER('Raw Data'!J83),'Raw Data'!J83&lt;40,'Raw Data'!J83&gt;0),'Raw Data'!J83,40),"")</f>
        <v/>
      </c>
      <c r="K84" s="2" t="str">
        <f>IF(SUM('Raw Data'!K$3:K$98)&gt;10,IF(AND(ISNUMBER('Raw Data'!K83),'Raw Data'!K83&lt;40,'Raw Data'!K83&gt;0),'Raw Data'!K83,40),"")</f>
        <v/>
      </c>
      <c r="L84" s="2" t="str">
        <f>IF(SUM('Raw Data'!L$3:L$98)&gt;10,IF(AND(ISNUMBER('Raw Data'!L83),'Raw Data'!L83&lt;40,'Raw Data'!L83&gt;0),'Raw Data'!L83,40),"")</f>
        <v/>
      </c>
      <c r="M84" s="2" t="str">
        <f>IF(SUM('Raw Data'!M$3:M$98)&gt;10,IF(AND(ISNUMBER('Raw Data'!M83),'Raw Data'!M83&lt;40,'Raw Data'!M83&gt;0),'Raw Data'!M83,40),"")</f>
        <v/>
      </c>
      <c r="N84" s="2" t="str">
        <f>IF(SUM('Raw Data'!N$3:N$98)&gt;10,IF(AND(ISNUMBER('Raw Data'!N83),'Raw Data'!N83&lt;40,'Raw Data'!N83&gt;0),'Raw Data'!N83,40),"")</f>
        <v/>
      </c>
      <c r="O84" s="2" t="str">
        <f>IF(SUM('Raw Data'!O$3:O$98)&gt;10,IF(AND(ISNUMBER('Raw Data'!O83),'Raw Data'!O83&lt;40,'Raw Data'!O83&gt;0),'Raw Data'!O83,40),"")</f>
        <v/>
      </c>
    </row>
    <row r="85" spans="1:15" x14ac:dyDescent="0.25">
      <c r="A85" s="2" t="str">
        <f>'Gene Table'!B12</f>
        <v>GSTP1</v>
      </c>
      <c r="B85" s="78"/>
      <c r="C85" s="3" t="s">
        <v>89</v>
      </c>
      <c r="D85" s="2">
        <f>IF(SUM('Raw Data'!D$3:D$98)&gt;10,IF(AND(ISNUMBER('Raw Data'!D84),'Raw Data'!D84&lt;40,'Raw Data'!D84&gt;0),'Raw Data'!D84,40),"")</f>
        <v>40</v>
      </c>
      <c r="E85" s="2">
        <f>IF(SUM('Raw Data'!E$3:E$98)&gt;10,IF(AND(ISNUMBER('Raw Data'!E84),'Raw Data'!E84&lt;40,'Raw Data'!E84&gt;0),'Raw Data'!E84,40),"")</f>
        <v>30.207653000000001</v>
      </c>
      <c r="F85" s="2">
        <f>IF(SUM('Raw Data'!F$3:F$98)&gt;10,IF(AND(ISNUMBER('Raw Data'!F84),'Raw Data'!F84&lt;40,'Raw Data'!F84&gt;0),'Raw Data'!F84,40),"")</f>
        <v>29.066862</v>
      </c>
      <c r="G85" s="2">
        <f>IF(SUM('Raw Data'!G$3:G$98)&gt;10,IF(AND(ISNUMBER('Raw Data'!G84),'Raw Data'!G84&lt;40,'Raw Data'!G84&gt;0),'Raw Data'!G84,40),"")</f>
        <v>28.553932</v>
      </c>
      <c r="H85" s="2" t="str">
        <f>IF(SUM('Raw Data'!H$3:H$98)&gt;10,IF(AND(ISNUMBER('Raw Data'!H84),'Raw Data'!H84&lt;40,'Raw Data'!H84&gt;0),'Raw Data'!H84,40),"")</f>
        <v/>
      </c>
      <c r="I85" s="2" t="str">
        <f>IF(SUM('Raw Data'!I$3:I$98)&gt;10,IF(AND(ISNUMBER('Raw Data'!I84),'Raw Data'!I84&lt;40,'Raw Data'!I84&gt;0),'Raw Data'!I84,40),"")</f>
        <v/>
      </c>
      <c r="J85" s="2" t="str">
        <f>IF(SUM('Raw Data'!J$3:J$98)&gt;10,IF(AND(ISNUMBER('Raw Data'!J84),'Raw Data'!J84&lt;40,'Raw Data'!J84&gt;0),'Raw Data'!J84,40),"")</f>
        <v/>
      </c>
      <c r="K85" s="2" t="str">
        <f>IF(SUM('Raw Data'!K$3:K$98)&gt;10,IF(AND(ISNUMBER('Raw Data'!K84),'Raw Data'!K84&lt;40,'Raw Data'!K84&gt;0),'Raw Data'!K84,40),"")</f>
        <v/>
      </c>
      <c r="L85" s="2" t="str">
        <f>IF(SUM('Raw Data'!L$3:L$98)&gt;10,IF(AND(ISNUMBER('Raw Data'!L84),'Raw Data'!L84&lt;40,'Raw Data'!L84&gt;0),'Raw Data'!L84,40),"")</f>
        <v/>
      </c>
      <c r="M85" s="2" t="str">
        <f>IF(SUM('Raw Data'!M$3:M$98)&gt;10,IF(AND(ISNUMBER('Raw Data'!M84),'Raw Data'!M84&lt;40,'Raw Data'!M84&gt;0),'Raw Data'!M84,40),"")</f>
        <v/>
      </c>
      <c r="N85" s="2" t="str">
        <f>IF(SUM('Raw Data'!N$3:N$98)&gt;10,IF(AND(ISNUMBER('Raw Data'!N84),'Raw Data'!N84&lt;40,'Raw Data'!N84&gt;0),'Raw Data'!N84,40),"")</f>
        <v/>
      </c>
      <c r="O85" s="2" t="str">
        <f>IF(SUM('Raw Data'!O$3:O$98)&gt;10,IF(AND(ISNUMBER('Raw Data'!O84),'Raw Data'!O84&lt;40,'Raw Data'!O84&gt;0),'Raw Data'!O84,40),"")</f>
        <v/>
      </c>
    </row>
    <row r="86" spans="1:15" x14ac:dyDescent="0.25">
      <c r="A86" s="2" t="str">
        <f>'Gene Table'!B13</f>
        <v>HIC1</v>
      </c>
      <c r="B86" s="78"/>
      <c r="C86" s="3" t="s">
        <v>90</v>
      </c>
      <c r="D86" s="2">
        <f>IF(SUM('Raw Data'!D$3:D$98)&gt;10,IF(AND(ISNUMBER('Raw Data'!D85),'Raw Data'!D85&lt;40,'Raw Data'!D85&gt;0),'Raw Data'!D85,40),"")</f>
        <v>34.572290000000002</v>
      </c>
      <c r="E86" s="2">
        <f>IF(SUM('Raw Data'!E$3:E$98)&gt;10,IF(AND(ISNUMBER('Raw Data'!E85),'Raw Data'!E85&lt;40,'Raw Data'!E85&gt;0),'Raw Data'!E85,40),"")</f>
        <v>33.010530000000003</v>
      </c>
      <c r="F86" s="2">
        <f>IF(SUM('Raw Data'!F$3:F$98)&gt;10,IF(AND(ISNUMBER('Raw Data'!F85),'Raw Data'!F85&lt;40,'Raw Data'!F85&gt;0),'Raw Data'!F85,40),"")</f>
        <v>31.281610000000001</v>
      </c>
      <c r="G86" s="2">
        <f>IF(SUM('Raw Data'!G$3:G$98)&gt;10,IF(AND(ISNUMBER('Raw Data'!G85),'Raw Data'!G85&lt;40,'Raw Data'!G85&gt;0),'Raw Data'!G85,40),"")</f>
        <v>31.627980000000001</v>
      </c>
      <c r="H86" s="2" t="str">
        <f>IF(SUM('Raw Data'!H$3:H$98)&gt;10,IF(AND(ISNUMBER('Raw Data'!H85),'Raw Data'!H85&lt;40,'Raw Data'!H85&gt;0),'Raw Data'!H85,40),"")</f>
        <v/>
      </c>
      <c r="I86" s="2" t="str">
        <f>IF(SUM('Raw Data'!I$3:I$98)&gt;10,IF(AND(ISNUMBER('Raw Data'!I85),'Raw Data'!I85&lt;40,'Raw Data'!I85&gt;0),'Raw Data'!I85,40),"")</f>
        <v/>
      </c>
      <c r="J86" s="2" t="str">
        <f>IF(SUM('Raw Data'!J$3:J$98)&gt;10,IF(AND(ISNUMBER('Raw Data'!J85),'Raw Data'!J85&lt;40,'Raw Data'!J85&gt;0),'Raw Data'!J85,40),"")</f>
        <v/>
      </c>
      <c r="K86" s="2" t="str">
        <f>IF(SUM('Raw Data'!K$3:K$98)&gt;10,IF(AND(ISNUMBER('Raw Data'!K85),'Raw Data'!K85&lt;40,'Raw Data'!K85&gt;0),'Raw Data'!K85,40),"")</f>
        <v/>
      </c>
      <c r="L86" s="2" t="str">
        <f>IF(SUM('Raw Data'!L$3:L$98)&gt;10,IF(AND(ISNUMBER('Raw Data'!L85),'Raw Data'!L85&lt;40,'Raw Data'!L85&gt;0),'Raw Data'!L85,40),"")</f>
        <v/>
      </c>
      <c r="M86" s="2" t="str">
        <f>IF(SUM('Raw Data'!M$3:M$98)&gt;10,IF(AND(ISNUMBER('Raw Data'!M85),'Raw Data'!M85&lt;40,'Raw Data'!M85&gt;0),'Raw Data'!M85,40),"")</f>
        <v/>
      </c>
      <c r="N86" s="2" t="str">
        <f>IF(SUM('Raw Data'!N$3:N$98)&gt;10,IF(AND(ISNUMBER('Raw Data'!N85),'Raw Data'!N85&lt;40,'Raw Data'!N85&gt;0),'Raw Data'!N85,40),"")</f>
        <v/>
      </c>
      <c r="O86" s="2" t="str">
        <f>IF(SUM('Raw Data'!O$3:O$98)&gt;10,IF(AND(ISNUMBER('Raw Data'!O85),'Raw Data'!O85&lt;40,'Raw Data'!O85&gt;0),'Raw Data'!O85,40),"")</f>
        <v/>
      </c>
    </row>
    <row r="87" spans="1:15" x14ac:dyDescent="0.25">
      <c r="A87" s="2" t="str">
        <f>'Gene Table'!B14</f>
        <v>MGMT</v>
      </c>
      <c r="B87" s="78"/>
      <c r="C87" s="3" t="s">
        <v>91</v>
      </c>
      <c r="D87" s="2">
        <f>IF(SUM('Raw Data'!D$3:D$98)&gt;10,IF(AND(ISNUMBER('Raw Data'!D86),'Raw Data'!D86&lt;40,'Raw Data'!D86&gt;0),'Raw Data'!D86,40),"")</f>
        <v>37.576529999999998</v>
      </c>
      <c r="E87" s="2">
        <f>IF(SUM('Raw Data'!E$3:E$98)&gt;10,IF(AND(ISNUMBER('Raw Data'!E86),'Raw Data'!E86&lt;40,'Raw Data'!E86&gt;0),'Raw Data'!E86,40),"")</f>
        <v>31.679609999999997</v>
      </c>
      <c r="F87" s="2">
        <f>IF(SUM('Raw Data'!F$3:F$98)&gt;10,IF(AND(ISNUMBER('Raw Data'!F86),'Raw Data'!F86&lt;40,'Raw Data'!F86&gt;0),'Raw Data'!F86,40),"")</f>
        <v>31.031579999999998</v>
      </c>
      <c r="G87" s="2">
        <f>IF(SUM('Raw Data'!G$3:G$98)&gt;10,IF(AND(ISNUMBER('Raw Data'!G86),'Raw Data'!G86&lt;40,'Raw Data'!G86&gt;0),'Raw Data'!G86,40),"")</f>
        <v>31.475037</v>
      </c>
      <c r="H87" s="2" t="str">
        <f>IF(SUM('Raw Data'!H$3:H$98)&gt;10,IF(AND(ISNUMBER('Raw Data'!H86),'Raw Data'!H86&lt;40,'Raw Data'!H86&gt;0),'Raw Data'!H86,40),"")</f>
        <v/>
      </c>
      <c r="I87" s="2" t="str">
        <f>IF(SUM('Raw Data'!I$3:I$98)&gt;10,IF(AND(ISNUMBER('Raw Data'!I86),'Raw Data'!I86&lt;40,'Raw Data'!I86&gt;0),'Raw Data'!I86,40),"")</f>
        <v/>
      </c>
      <c r="J87" s="2" t="str">
        <f>IF(SUM('Raw Data'!J$3:J$98)&gt;10,IF(AND(ISNUMBER('Raw Data'!J86),'Raw Data'!J86&lt;40,'Raw Data'!J86&gt;0),'Raw Data'!J86,40),"")</f>
        <v/>
      </c>
      <c r="K87" s="2" t="str">
        <f>IF(SUM('Raw Data'!K$3:K$98)&gt;10,IF(AND(ISNUMBER('Raw Data'!K86),'Raw Data'!K86&lt;40,'Raw Data'!K86&gt;0),'Raw Data'!K86,40),"")</f>
        <v/>
      </c>
      <c r="L87" s="2" t="str">
        <f>IF(SUM('Raw Data'!L$3:L$98)&gt;10,IF(AND(ISNUMBER('Raw Data'!L86),'Raw Data'!L86&lt;40,'Raw Data'!L86&gt;0),'Raw Data'!L86,40),"")</f>
        <v/>
      </c>
      <c r="M87" s="2" t="str">
        <f>IF(SUM('Raw Data'!M$3:M$98)&gt;10,IF(AND(ISNUMBER('Raw Data'!M86),'Raw Data'!M86&lt;40,'Raw Data'!M86&gt;0),'Raw Data'!M86,40),"")</f>
        <v/>
      </c>
      <c r="N87" s="2" t="str">
        <f>IF(SUM('Raw Data'!N$3:N$98)&gt;10,IF(AND(ISNUMBER('Raw Data'!N86),'Raw Data'!N86&lt;40,'Raw Data'!N86&gt;0),'Raw Data'!N86,40),"")</f>
        <v/>
      </c>
      <c r="O87" s="2" t="str">
        <f>IF(SUM('Raw Data'!O$3:O$98)&gt;10,IF(AND(ISNUMBER('Raw Data'!O86),'Raw Data'!O86&lt;40,'Raw Data'!O86&gt;0),'Raw Data'!O86,40),"")</f>
        <v/>
      </c>
    </row>
    <row r="88" spans="1:15" x14ac:dyDescent="0.25">
      <c r="A88" s="2" t="str">
        <f>'Gene Table'!B15</f>
        <v>PRDM2</v>
      </c>
      <c r="B88" s="78"/>
      <c r="C88" s="3" t="s">
        <v>92</v>
      </c>
      <c r="D88" s="2">
        <f>IF(SUM('Raw Data'!D$3:D$98)&gt;10,IF(AND(ISNUMBER('Raw Data'!D87),'Raw Data'!D87&lt;40,'Raw Data'!D87&gt;0),'Raw Data'!D87,40),"")</f>
        <v>33.755695000000003</v>
      </c>
      <c r="E88" s="2">
        <f>IF(SUM('Raw Data'!E$3:E$98)&gt;10,IF(AND(ISNUMBER('Raw Data'!E87),'Raw Data'!E87&lt;40,'Raw Data'!E87&gt;0),'Raw Data'!E87,40),"")</f>
        <v>40</v>
      </c>
      <c r="F88" s="2">
        <f>IF(SUM('Raw Data'!F$3:F$98)&gt;10,IF(AND(ISNUMBER('Raw Data'!F87),'Raw Data'!F87&lt;40,'Raw Data'!F87&gt;0),'Raw Data'!F87,40),"")</f>
        <v>28.881073000000001</v>
      </c>
      <c r="G88" s="2">
        <f>IF(SUM('Raw Data'!G$3:G$98)&gt;10,IF(AND(ISNUMBER('Raw Data'!G87),'Raw Data'!G87&lt;40,'Raw Data'!G87&gt;0),'Raw Data'!G87,40),"")</f>
        <v>29.635819999999999</v>
      </c>
      <c r="H88" s="2" t="str">
        <f>IF(SUM('Raw Data'!H$3:H$98)&gt;10,IF(AND(ISNUMBER('Raw Data'!H87),'Raw Data'!H87&lt;40,'Raw Data'!H87&gt;0),'Raw Data'!H87,40),"")</f>
        <v/>
      </c>
      <c r="I88" s="2" t="str">
        <f>IF(SUM('Raw Data'!I$3:I$98)&gt;10,IF(AND(ISNUMBER('Raw Data'!I87),'Raw Data'!I87&lt;40,'Raw Data'!I87&gt;0),'Raw Data'!I87,40),"")</f>
        <v/>
      </c>
      <c r="J88" s="2" t="str">
        <f>IF(SUM('Raw Data'!J$3:J$98)&gt;10,IF(AND(ISNUMBER('Raw Data'!J87),'Raw Data'!J87&lt;40,'Raw Data'!J87&gt;0),'Raw Data'!J87,40),"")</f>
        <v/>
      </c>
      <c r="K88" s="2" t="str">
        <f>IF(SUM('Raw Data'!K$3:K$98)&gt;10,IF(AND(ISNUMBER('Raw Data'!K87),'Raw Data'!K87&lt;40,'Raw Data'!K87&gt;0),'Raw Data'!K87,40),"")</f>
        <v/>
      </c>
      <c r="L88" s="2" t="str">
        <f>IF(SUM('Raw Data'!L$3:L$98)&gt;10,IF(AND(ISNUMBER('Raw Data'!L87),'Raw Data'!L87&lt;40,'Raw Data'!L87&gt;0),'Raw Data'!L87,40),"")</f>
        <v/>
      </c>
      <c r="M88" s="2" t="str">
        <f>IF(SUM('Raw Data'!M$3:M$98)&gt;10,IF(AND(ISNUMBER('Raw Data'!M87),'Raw Data'!M87&lt;40,'Raw Data'!M87&gt;0),'Raw Data'!M87,40),"")</f>
        <v/>
      </c>
      <c r="N88" s="2" t="str">
        <f>IF(SUM('Raw Data'!N$3:N$98)&gt;10,IF(AND(ISNUMBER('Raw Data'!N87),'Raw Data'!N87&lt;40,'Raw Data'!N87&gt;0),'Raw Data'!N87,40),"")</f>
        <v/>
      </c>
      <c r="O88" s="2" t="str">
        <f>IF(SUM('Raw Data'!O$3:O$98)&gt;10,IF(AND(ISNUMBER('Raw Data'!O87),'Raw Data'!O87&lt;40,'Raw Data'!O87&gt;0),'Raw Data'!O87,40),"")</f>
        <v/>
      </c>
    </row>
    <row r="89" spans="1:15" x14ac:dyDescent="0.25">
      <c r="A89" s="2" t="str">
        <f>'Gene Table'!B16</f>
        <v>PTEN</v>
      </c>
      <c r="B89" s="78"/>
      <c r="C89" s="3" t="s">
        <v>93</v>
      </c>
      <c r="D89" s="2">
        <f>IF(SUM('Raw Data'!D$3:D$98)&gt;10,IF(AND(ISNUMBER('Raw Data'!D88),'Raw Data'!D88&lt;40,'Raw Data'!D88&gt;0),'Raw Data'!D88,40),"")</f>
        <v>40</v>
      </c>
      <c r="E89" s="2">
        <f>IF(SUM('Raw Data'!E$3:E$98)&gt;10,IF(AND(ISNUMBER('Raw Data'!E88),'Raw Data'!E88&lt;40,'Raw Data'!E88&gt;0),'Raw Data'!E88,40),"")</f>
        <v>30.642113000000002</v>
      </c>
      <c r="F89" s="2">
        <f>IF(SUM('Raw Data'!F$3:F$98)&gt;10,IF(AND(ISNUMBER('Raw Data'!F88),'Raw Data'!F88&lt;40,'Raw Data'!F88&gt;0),'Raw Data'!F88,40),"")</f>
        <v>31.452987999999998</v>
      </c>
      <c r="G89" s="2">
        <f>IF(SUM('Raw Data'!G$3:G$98)&gt;10,IF(AND(ISNUMBER('Raw Data'!G88),'Raw Data'!G88&lt;40,'Raw Data'!G88&gt;0),'Raw Data'!G88,40),"")</f>
        <v>29.846074999999999</v>
      </c>
      <c r="H89" s="2" t="str">
        <f>IF(SUM('Raw Data'!H$3:H$98)&gt;10,IF(AND(ISNUMBER('Raw Data'!H88),'Raw Data'!H88&lt;40,'Raw Data'!H88&gt;0),'Raw Data'!H88,40),"")</f>
        <v/>
      </c>
      <c r="I89" s="2" t="str">
        <f>IF(SUM('Raw Data'!I$3:I$98)&gt;10,IF(AND(ISNUMBER('Raw Data'!I88),'Raw Data'!I88&lt;40,'Raw Data'!I88&gt;0),'Raw Data'!I88,40),"")</f>
        <v/>
      </c>
      <c r="J89" s="2" t="str">
        <f>IF(SUM('Raw Data'!J$3:J$98)&gt;10,IF(AND(ISNUMBER('Raw Data'!J88),'Raw Data'!J88&lt;40,'Raw Data'!J88&gt;0),'Raw Data'!J88,40),"")</f>
        <v/>
      </c>
      <c r="K89" s="2" t="str">
        <f>IF(SUM('Raw Data'!K$3:K$98)&gt;10,IF(AND(ISNUMBER('Raw Data'!K88),'Raw Data'!K88&lt;40,'Raw Data'!K88&gt;0),'Raw Data'!K88,40),"")</f>
        <v/>
      </c>
      <c r="L89" s="2" t="str">
        <f>IF(SUM('Raw Data'!L$3:L$98)&gt;10,IF(AND(ISNUMBER('Raw Data'!L88),'Raw Data'!L88&lt;40,'Raw Data'!L88&gt;0),'Raw Data'!L88,40),"")</f>
        <v/>
      </c>
      <c r="M89" s="2" t="str">
        <f>IF(SUM('Raw Data'!M$3:M$98)&gt;10,IF(AND(ISNUMBER('Raw Data'!M88),'Raw Data'!M88&lt;40,'Raw Data'!M88&gt;0),'Raw Data'!M88,40),"")</f>
        <v/>
      </c>
      <c r="N89" s="2" t="str">
        <f>IF(SUM('Raw Data'!N$3:N$98)&gt;10,IF(AND(ISNUMBER('Raw Data'!N88),'Raw Data'!N88&lt;40,'Raw Data'!N88&gt;0),'Raw Data'!N88,40),"")</f>
        <v/>
      </c>
      <c r="O89" s="2" t="str">
        <f>IF(SUM('Raw Data'!O$3:O$98)&gt;10,IF(AND(ISNUMBER('Raw Data'!O88),'Raw Data'!O88&lt;40,'Raw Data'!O88&gt;0),'Raw Data'!O88,40),"")</f>
        <v/>
      </c>
    </row>
    <row r="90" spans="1:15" x14ac:dyDescent="0.25">
      <c r="A90" s="2" t="str">
        <f>'Gene Table'!B17</f>
        <v>PTGS2</v>
      </c>
      <c r="B90" s="78"/>
      <c r="C90" s="3" t="s">
        <v>94</v>
      </c>
      <c r="D90" s="2">
        <f>IF(SUM('Raw Data'!D$3:D$98)&gt;10,IF(AND(ISNUMBER('Raw Data'!D89),'Raw Data'!D89&lt;40,'Raw Data'!D89&gt;0),'Raw Data'!D89,40),"")</f>
        <v>29.996693</v>
      </c>
      <c r="E90" s="2">
        <f>IF(SUM('Raw Data'!E$3:E$98)&gt;10,IF(AND(ISNUMBER('Raw Data'!E89),'Raw Data'!E89&lt;40,'Raw Data'!E89&gt;0),'Raw Data'!E89,40),"")</f>
        <v>29.437892999999999</v>
      </c>
      <c r="F90" s="2">
        <f>IF(SUM('Raw Data'!F$3:F$98)&gt;10,IF(AND(ISNUMBER('Raw Data'!F89),'Raw Data'!F89&lt;40,'Raw Data'!F89&gt;0),'Raw Data'!F89,40),"")</f>
        <v>29.152666</v>
      </c>
      <c r="G90" s="2">
        <f>IF(SUM('Raw Data'!G$3:G$98)&gt;10,IF(AND(ISNUMBER('Raw Data'!G89),'Raw Data'!G89&lt;40,'Raw Data'!G89&gt;0),'Raw Data'!G89,40),"")</f>
        <v>29.116858000000001</v>
      </c>
      <c r="H90" s="2" t="str">
        <f>IF(SUM('Raw Data'!H$3:H$98)&gt;10,IF(AND(ISNUMBER('Raw Data'!H89),'Raw Data'!H89&lt;40,'Raw Data'!H89&gt;0),'Raw Data'!H89,40),"")</f>
        <v/>
      </c>
      <c r="I90" s="2" t="str">
        <f>IF(SUM('Raw Data'!I$3:I$98)&gt;10,IF(AND(ISNUMBER('Raw Data'!I89),'Raw Data'!I89&lt;40,'Raw Data'!I89&gt;0),'Raw Data'!I89,40),"")</f>
        <v/>
      </c>
      <c r="J90" s="2" t="str">
        <f>IF(SUM('Raw Data'!J$3:J$98)&gt;10,IF(AND(ISNUMBER('Raw Data'!J89),'Raw Data'!J89&lt;40,'Raw Data'!J89&gt;0),'Raw Data'!J89,40),"")</f>
        <v/>
      </c>
      <c r="K90" s="2" t="str">
        <f>IF(SUM('Raw Data'!K$3:K$98)&gt;10,IF(AND(ISNUMBER('Raw Data'!K89),'Raw Data'!K89&lt;40,'Raw Data'!K89&gt;0),'Raw Data'!K89,40),"")</f>
        <v/>
      </c>
      <c r="L90" s="2" t="str">
        <f>IF(SUM('Raw Data'!L$3:L$98)&gt;10,IF(AND(ISNUMBER('Raw Data'!L89),'Raw Data'!L89&lt;40,'Raw Data'!L89&gt;0),'Raw Data'!L89,40),"")</f>
        <v/>
      </c>
      <c r="M90" s="2" t="str">
        <f>IF(SUM('Raw Data'!M$3:M$98)&gt;10,IF(AND(ISNUMBER('Raw Data'!M89),'Raw Data'!M89&lt;40,'Raw Data'!M89&gt;0),'Raw Data'!M89,40),"")</f>
        <v/>
      </c>
      <c r="N90" s="2" t="str">
        <f>IF(SUM('Raw Data'!N$3:N$98)&gt;10,IF(AND(ISNUMBER('Raw Data'!N89),'Raw Data'!N89&lt;40,'Raw Data'!N89&gt;0),'Raw Data'!N89,40),"")</f>
        <v/>
      </c>
      <c r="O90" s="2" t="str">
        <f>IF(SUM('Raw Data'!O$3:O$98)&gt;10,IF(AND(ISNUMBER('Raw Data'!O89),'Raw Data'!O89&lt;40,'Raw Data'!O89&gt;0),'Raw Data'!O89,40),"")</f>
        <v/>
      </c>
    </row>
    <row r="91" spans="1:15" x14ac:dyDescent="0.25">
      <c r="A91" s="2" t="str">
        <f>'Gene Table'!B18</f>
        <v>PYCARD</v>
      </c>
      <c r="B91" s="78"/>
      <c r="C91" s="3" t="s">
        <v>95</v>
      </c>
      <c r="D91" s="2">
        <f>IF(SUM('Raw Data'!D$3:D$98)&gt;10,IF(AND(ISNUMBER('Raw Data'!D90),'Raw Data'!D90&lt;40,'Raw Data'!D90&gt;0),'Raw Data'!D90,40),"")</f>
        <v>40</v>
      </c>
      <c r="E91" s="2">
        <f>IF(SUM('Raw Data'!E$3:E$98)&gt;10,IF(AND(ISNUMBER('Raw Data'!E90),'Raw Data'!E90&lt;40,'Raw Data'!E90&gt;0),'Raw Data'!E90,40),"")</f>
        <v>32.737349999999999</v>
      </c>
      <c r="F91" s="2">
        <f>IF(SUM('Raw Data'!F$3:F$98)&gt;10,IF(AND(ISNUMBER('Raw Data'!F90),'Raw Data'!F90&lt;40,'Raw Data'!F90&gt;0),'Raw Data'!F90,40),"")</f>
        <v>28.459534000000001</v>
      </c>
      <c r="G91" s="2">
        <f>IF(SUM('Raw Data'!G$3:G$98)&gt;10,IF(AND(ISNUMBER('Raw Data'!G90),'Raw Data'!G90&lt;40,'Raw Data'!G90&gt;0),'Raw Data'!G90,40),"")</f>
        <v>28.305626</v>
      </c>
      <c r="H91" s="2" t="str">
        <f>IF(SUM('Raw Data'!H$3:H$98)&gt;10,IF(AND(ISNUMBER('Raw Data'!H90),'Raw Data'!H90&lt;40,'Raw Data'!H90&gt;0),'Raw Data'!H90,40),"")</f>
        <v/>
      </c>
      <c r="I91" s="2" t="str">
        <f>IF(SUM('Raw Data'!I$3:I$98)&gt;10,IF(AND(ISNUMBER('Raw Data'!I90),'Raw Data'!I90&lt;40,'Raw Data'!I90&gt;0),'Raw Data'!I90,40),"")</f>
        <v/>
      </c>
      <c r="J91" s="2" t="str">
        <f>IF(SUM('Raw Data'!J$3:J$98)&gt;10,IF(AND(ISNUMBER('Raw Data'!J90),'Raw Data'!J90&lt;40,'Raw Data'!J90&gt;0),'Raw Data'!J90,40),"")</f>
        <v/>
      </c>
      <c r="K91" s="2" t="str">
        <f>IF(SUM('Raw Data'!K$3:K$98)&gt;10,IF(AND(ISNUMBER('Raw Data'!K90),'Raw Data'!K90&lt;40,'Raw Data'!K90&gt;0),'Raw Data'!K90,40),"")</f>
        <v/>
      </c>
      <c r="L91" s="2" t="str">
        <f>IF(SUM('Raw Data'!L$3:L$98)&gt;10,IF(AND(ISNUMBER('Raw Data'!L90),'Raw Data'!L90&lt;40,'Raw Data'!L90&gt;0),'Raw Data'!L90,40),"")</f>
        <v/>
      </c>
      <c r="M91" s="2" t="str">
        <f>IF(SUM('Raw Data'!M$3:M$98)&gt;10,IF(AND(ISNUMBER('Raw Data'!M90),'Raw Data'!M90&lt;40,'Raw Data'!M90&gt;0),'Raw Data'!M90,40),"")</f>
        <v/>
      </c>
      <c r="N91" s="2" t="str">
        <f>IF(SUM('Raw Data'!N$3:N$98)&gt;10,IF(AND(ISNUMBER('Raw Data'!N90),'Raw Data'!N90&lt;40,'Raw Data'!N90&gt;0),'Raw Data'!N90,40),"")</f>
        <v/>
      </c>
      <c r="O91" s="2" t="str">
        <f>IF(SUM('Raw Data'!O$3:O$98)&gt;10,IF(AND(ISNUMBER('Raw Data'!O90),'Raw Data'!O90&lt;40,'Raw Data'!O90&gt;0),'Raw Data'!O90,40),"")</f>
        <v/>
      </c>
    </row>
    <row r="92" spans="1:15" x14ac:dyDescent="0.25">
      <c r="A92" s="2" t="str">
        <f>'Gene Table'!B19</f>
        <v>RASSF1</v>
      </c>
      <c r="B92" s="78"/>
      <c r="C92" s="3" t="s">
        <v>96</v>
      </c>
      <c r="D92" s="2">
        <f>IF(SUM('Raw Data'!D$3:D$98)&gt;10,IF(AND(ISNUMBER('Raw Data'!D91),'Raw Data'!D91&lt;40,'Raw Data'!D91&gt;0),'Raw Data'!D91,40),"")</f>
        <v>25.868525000000002</v>
      </c>
      <c r="E92" s="2">
        <f>IF(SUM('Raw Data'!E$3:E$98)&gt;10,IF(AND(ISNUMBER('Raw Data'!E91),'Raw Data'!E91&lt;40,'Raw Data'!E91&gt;0),'Raw Data'!E91,40),"")</f>
        <v>25.171945999999998</v>
      </c>
      <c r="F92" s="2">
        <f>IF(SUM('Raw Data'!F$3:F$98)&gt;10,IF(AND(ISNUMBER('Raw Data'!F91),'Raw Data'!F91&lt;40,'Raw Data'!F91&gt;0),'Raw Data'!F91,40),"")</f>
        <v>25.368908000000001</v>
      </c>
      <c r="G92" s="2">
        <f>IF(SUM('Raw Data'!G$3:G$98)&gt;10,IF(AND(ISNUMBER('Raw Data'!G91),'Raw Data'!G91&lt;40,'Raw Data'!G91&gt;0),'Raw Data'!G91,40),"")</f>
        <v>25.784327000000001</v>
      </c>
      <c r="H92" s="2" t="str">
        <f>IF(SUM('Raw Data'!H$3:H$98)&gt;10,IF(AND(ISNUMBER('Raw Data'!H91),'Raw Data'!H91&lt;40,'Raw Data'!H91&gt;0),'Raw Data'!H91,40),"")</f>
        <v/>
      </c>
      <c r="I92" s="2" t="str">
        <f>IF(SUM('Raw Data'!I$3:I$98)&gt;10,IF(AND(ISNUMBER('Raw Data'!I91),'Raw Data'!I91&lt;40,'Raw Data'!I91&gt;0),'Raw Data'!I91,40),"")</f>
        <v/>
      </c>
      <c r="J92" s="2" t="str">
        <f>IF(SUM('Raw Data'!J$3:J$98)&gt;10,IF(AND(ISNUMBER('Raw Data'!J91),'Raw Data'!J91&lt;40,'Raw Data'!J91&gt;0),'Raw Data'!J91,40),"")</f>
        <v/>
      </c>
      <c r="K92" s="2" t="str">
        <f>IF(SUM('Raw Data'!K$3:K$98)&gt;10,IF(AND(ISNUMBER('Raw Data'!K91),'Raw Data'!K91&lt;40,'Raw Data'!K91&gt;0),'Raw Data'!K91,40),"")</f>
        <v/>
      </c>
      <c r="L92" s="2" t="str">
        <f>IF(SUM('Raw Data'!L$3:L$98)&gt;10,IF(AND(ISNUMBER('Raw Data'!L91),'Raw Data'!L91&lt;40,'Raw Data'!L91&gt;0),'Raw Data'!L91,40),"")</f>
        <v/>
      </c>
      <c r="M92" s="2" t="str">
        <f>IF(SUM('Raw Data'!M$3:M$98)&gt;10,IF(AND(ISNUMBER('Raw Data'!M91),'Raw Data'!M91&lt;40,'Raw Data'!M91&gt;0),'Raw Data'!M91,40),"")</f>
        <v/>
      </c>
      <c r="N92" s="2" t="str">
        <f>IF(SUM('Raw Data'!N$3:N$98)&gt;10,IF(AND(ISNUMBER('Raw Data'!N91),'Raw Data'!N91&lt;40,'Raw Data'!N91&gt;0),'Raw Data'!N91,40),"")</f>
        <v/>
      </c>
      <c r="O92" s="2" t="str">
        <f>IF(SUM('Raw Data'!O$3:O$98)&gt;10,IF(AND(ISNUMBER('Raw Data'!O91),'Raw Data'!O91&lt;40,'Raw Data'!O91&gt;0),'Raw Data'!O91,40),"")</f>
        <v/>
      </c>
    </row>
    <row r="93" spans="1:15" x14ac:dyDescent="0.25">
      <c r="A93" s="2" t="str">
        <f>'Gene Table'!B20</f>
        <v>SFN</v>
      </c>
      <c r="B93" s="78"/>
      <c r="C93" s="3" t="s">
        <v>97</v>
      </c>
      <c r="D93" s="2">
        <f>IF(SUM('Raw Data'!D$3:D$98)&gt;10,IF(AND(ISNUMBER('Raw Data'!D92),'Raw Data'!D92&lt;40,'Raw Data'!D92&gt;0),'Raw Data'!D92,40),"")</f>
        <v>40</v>
      </c>
      <c r="E93" s="2">
        <f>IF(SUM('Raw Data'!E$3:E$98)&gt;10,IF(AND(ISNUMBER('Raw Data'!E92),'Raw Data'!E92&lt;40,'Raw Data'!E92&gt;0),'Raw Data'!E92,40),"")</f>
        <v>29.571306</v>
      </c>
      <c r="F93" s="2">
        <f>IF(SUM('Raw Data'!F$3:F$98)&gt;10,IF(AND(ISNUMBER('Raw Data'!F92),'Raw Data'!F92&lt;40,'Raw Data'!F92&gt;0),'Raw Data'!F92,40),"")</f>
        <v>28.264365999999999</v>
      </c>
      <c r="G93" s="2">
        <f>IF(SUM('Raw Data'!G$3:G$98)&gt;10,IF(AND(ISNUMBER('Raw Data'!G92),'Raw Data'!G92&lt;40,'Raw Data'!G92&gt;0),'Raw Data'!G92,40),"")</f>
        <v>27.474129999999999</v>
      </c>
      <c r="H93" s="2" t="str">
        <f>IF(SUM('Raw Data'!H$3:H$98)&gt;10,IF(AND(ISNUMBER('Raw Data'!H92),'Raw Data'!H92&lt;40,'Raw Data'!H92&gt;0),'Raw Data'!H92,40),"")</f>
        <v/>
      </c>
      <c r="I93" s="2" t="str">
        <f>IF(SUM('Raw Data'!I$3:I$98)&gt;10,IF(AND(ISNUMBER('Raw Data'!I92),'Raw Data'!I92&lt;40,'Raw Data'!I92&gt;0),'Raw Data'!I92,40),"")</f>
        <v/>
      </c>
      <c r="J93" s="2" t="str">
        <f>IF(SUM('Raw Data'!J$3:J$98)&gt;10,IF(AND(ISNUMBER('Raw Data'!J92),'Raw Data'!J92&lt;40,'Raw Data'!J92&gt;0),'Raw Data'!J92,40),"")</f>
        <v/>
      </c>
      <c r="K93" s="2" t="str">
        <f>IF(SUM('Raw Data'!K$3:K$98)&gt;10,IF(AND(ISNUMBER('Raw Data'!K92),'Raw Data'!K92&lt;40,'Raw Data'!K92&gt;0),'Raw Data'!K92,40),"")</f>
        <v/>
      </c>
      <c r="L93" s="2" t="str">
        <f>IF(SUM('Raw Data'!L$3:L$98)&gt;10,IF(AND(ISNUMBER('Raw Data'!L92),'Raw Data'!L92&lt;40,'Raw Data'!L92&gt;0),'Raw Data'!L92,40),"")</f>
        <v/>
      </c>
      <c r="M93" s="2" t="str">
        <f>IF(SUM('Raw Data'!M$3:M$98)&gt;10,IF(AND(ISNUMBER('Raw Data'!M92),'Raw Data'!M92&lt;40,'Raw Data'!M92&gt;0),'Raw Data'!M92,40),"")</f>
        <v/>
      </c>
      <c r="N93" s="2" t="str">
        <f>IF(SUM('Raw Data'!N$3:N$98)&gt;10,IF(AND(ISNUMBER('Raw Data'!N92),'Raw Data'!N92&lt;40,'Raw Data'!N92&gt;0),'Raw Data'!N92,40),"")</f>
        <v/>
      </c>
      <c r="O93" s="2" t="str">
        <f>IF(SUM('Raw Data'!O$3:O$98)&gt;10,IF(AND(ISNUMBER('Raw Data'!O92),'Raw Data'!O92&lt;40,'Raw Data'!O92&gt;0),'Raw Data'!O92,40),"")</f>
        <v/>
      </c>
    </row>
    <row r="94" spans="1:15" x14ac:dyDescent="0.25">
      <c r="A94" s="2" t="str">
        <f>'Gene Table'!B21</f>
        <v>SLIT2</v>
      </c>
      <c r="B94" s="78"/>
      <c r="C94" s="3" t="s">
        <v>98</v>
      </c>
      <c r="D94" s="2">
        <f>IF(SUM('Raw Data'!D$3:D$98)&gt;10,IF(AND(ISNUMBER('Raw Data'!D93),'Raw Data'!D93&lt;40,'Raw Data'!D93&gt;0),'Raw Data'!D93,40),"")</f>
        <v>27.201090000000001</v>
      </c>
      <c r="E94" s="2">
        <f>IF(SUM('Raw Data'!E$3:E$98)&gt;10,IF(AND(ISNUMBER('Raw Data'!E93),'Raw Data'!E93&lt;40,'Raw Data'!E93&gt;0),'Raw Data'!E93,40),"")</f>
        <v>27.173365</v>
      </c>
      <c r="F94" s="2">
        <f>IF(SUM('Raw Data'!F$3:F$98)&gt;10,IF(AND(ISNUMBER('Raw Data'!F93),'Raw Data'!F93&lt;40,'Raw Data'!F93&gt;0),'Raw Data'!F93,40),"")</f>
        <v>27.240880000000001</v>
      </c>
      <c r="G94" s="2">
        <f>IF(SUM('Raw Data'!G$3:G$98)&gt;10,IF(AND(ISNUMBER('Raw Data'!G93),'Raw Data'!G93&lt;40,'Raw Data'!G93&gt;0),'Raw Data'!G93,40),"")</f>
        <v>26.641304000000002</v>
      </c>
      <c r="H94" s="2" t="str">
        <f>IF(SUM('Raw Data'!H$3:H$98)&gt;10,IF(AND(ISNUMBER('Raw Data'!H93),'Raw Data'!H93&lt;40,'Raw Data'!H93&gt;0),'Raw Data'!H93,40),"")</f>
        <v/>
      </c>
      <c r="I94" s="2" t="str">
        <f>IF(SUM('Raw Data'!I$3:I$98)&gt;10,IF(AND(ISNUMBER('Raw Data'!I93),'Raw Data'!I93&lt;40,'Raw Data'!I93&gt;0),'Raw Data'!I93,40),"")</f>
        <v/>
      </c>
      <c r="J94" s="2" t="str">
        <f>IF(SUM('Raw Data'!J$3:J$98)&gt;10,IF(AND(ISNUMBER('Raw Data'!J93),'Raw Data'!J93&lt;40,'Raw Data'!J93&gt;0),'Raw Data'!J93,40),"")</f>
        <v/>
      </c>
      <c r="K94" s="2" t="str">
        <f>IF(SUM('Raw Data'!K$3:K$98)&gt;10,IF(AND(ISNUMBER('Raw Data'!K93),'Raw Data'!K93&lt;40,'Raw Data'!K93&gt;0),'Raw Data'!K93,40),"")</f>
        <v/>
      </c>
      <c r="L94" s="2" t="str">
        <f>IF(SUM('Raw Data'!L$3:L$98)&gt;10,IF(AND(ISNUMBER('Raw Data'!L93),'Raw Data'!L93&lt;40,'Raw Data'!L93&gt;0),'Raw Data'!L93,40),"")</f>
        <v/>
      </c>
      <c r="M94" s="2" t="str">
        <f>IF(SUM('Raw Data'!M$3:M$98)&gt;10,IF(AND(ISNUMBER('Raw Data'!M93),'Raw Data'!M93&lt;40,'Raw Data'!M93&gt;0),'Raw Data'!M93,40),"")</f>
        <v/>
      </c>
      <c r="N94" s="2" t="str">
        <f>IF(SUM('Raw Data'!N$3:N$98)&gt;10,IF(AND(ISNUMBER('Raw Data'!N93),'Raw Data'!N93&lt;40,'Raw Data'!N93&gt;0),'Raw Data'!N93,40),"")</f>
        <v/>
      </c>
      <c r="O94" s="2" t="str">
        <f>IF(SUM('Raw Data'!O$3:O$98)&gt;10,IF(AND(ISNUMBER('Raw Data'!O93),'Raw Data'!O93&lt;40,'Raw Data'!O93&gt;0),'Raw Data'!O93,40),"")</f>
        <v/>
      </c>
    </row>
    <row r="95" spans="1:15" x14ac:dyDescent="0.25">
      <c r="A95" s="2" t="str">
        <f>'Gene Table'!B22</f>
        <v>THBS1</v>
      </c>
      <c r="B95" s="78"/>
      <c r="C95" s="3" t="s">
        <v>99</v>
      </c>
      <c r="D95" s="2">
        <f>IF(SUM('Raw Data'!D$3:D$98)&gt;10,IF(AND(ISNUMBER('Raw Data'!D94),'Raw Data'!D94&lt;40,'Raw Data'!D94&gt;0),'Raw Data'!D94,40),"")</f>
        <v>30.992263999999999</v>
      </c>
      <c r="E95" s="2">
        <f>IF(SUM('Raw Data'!E$3:E$98)&gt;10,IF(AND(ISNUMBER('Raw Data'!E94),'Raw Data'!E94&lt;40,'Raw Data'!E94&gt;0),'Raw Data'!E94,40),"")</f>
        <v>29.341861999999999</v>
      </c>
      <c r="F95" s="2">
        <f>IF(SUM('Raw Data'!F$3:F$98)&gt;10,IF(AND(ISNUMBER('Raw Data'!F94),'Raw Data'!F94&lt;40,'Raw Data'!F94&gt;0),'Raw Data'!F94,40),"")</f>
        <v>29.818860000000001</v>
      </c>
      <c r="G95" s="2">
        <f>IF(SUM('Raw Data'!G$3:G$98)&gt;10,IF(AND(ISNUMBER('Raw Data'!G94),'Raw Data'!G94&lt;40,'Raw Data'!G94&gt;0),'Raw Data'!G94,40),"")</f>
        <v>29.189848000000001</v>
      </c>
      <c r="H95" s="2" t="str">
        <f>IF(SUM('Raw Data'!H$3:H$98)&gt;10,IF(AND(ISNUMBER('Raw Data'!H94),'Raw Data'!H94&lt;40,'Raw Data'!H94&gt;0),'Raw Data'!H94,40),"")</f>
        <v/>
      </c>
      <c r="I95" s="2" t="str">
        <f>IF(SUM('Raw Data'!I$3:I$98)&gt;10,IF(AND(ISNUMBER('Raw Data'!I94),'Raw Data'!I94&lt;40,'Raw Data'!I94&gt;0),'Raw Data'!I94,40),"")</f>
        <v/>
      </c>
      <c r="J95" s="2" t="str">
        <f>IF(SUM('Raw Data'!J$3:J$98)&gt;10,IF(AND(ISNUMBER('Raw Data'!J94),'Raw Data'!J94&lt;40,'Raw Data'!J94&gt;0),'Raw Data'!J94,40),"")</f>
        <v/>
      </c>
      <c r="K95" s="2" t="str">
        <f>IF(SUM('Raw Data'!K$3:K$98)&gt;10,IF(AND(ISNUMBER('Raw Data'!K94),'Raw Data'!K94&lt;40,'Raw Data'!K94&gt;0),'Raw Data'!K94,40),"")</f>
        <v/>
      </c>
      <c r="L95" s="2" t="str">
        <f>IF(SUM('Raw Data'!L$3:L$98)&gt;10,IF(AND(ISNUMBER('Raw Data'!L94),'Raw Data'!L94&lt;40,'Raw Data'!L94&gt;0),'Raw Data'!L94,40),"")</f>
        <v/>
      </c>
      <c r="M95" s="2" t="str">
        <f>IF(SUM('Raw Data'!M$3:M$98)&gt;10,IF(AND(ISNUMBER('Raw Data'!M94),'Raw Data'!M94&lt;40,'Raw Data'!M94&gt;0),'Raw Data'!M94,40),"")</f>
        <v/>
      </c>
      <c r="N95" s="2" t="str">
        <f>IF(SUM('Raw Data'!N$3:N$98)&gt;10,IF(AND(ISNUMBER('Raw Data'!N94),'Raw Data'!N94&lt;40,'Raw Data'!N94&gt;0),'Raw Data'!N94,40),"")</f>
        <v/>
      </c>
      <c r="O95" s="2" t="str">
        <f>IF(SUM('Raw Data'!O$3:O$98)&gt;10,IF(AND(ISNUMBER('Raw Data'!O94),'Raw Data'!O94&lt;40,'Raw Data'!O94&gt;0),'Raw Data'!O94,40),"")</f>
        <v/>
      </c>
    </row>
    <row r="96" spans="1:15" x14ac:dyDescent="0.25">
      <c r="A96" s="2" t="str">
        <f>'Gene Table'!B23</f>
        <v>TNFRSF10C</v>
      </c>
      <c r="B96" s="78"/>
      <c r="C96" s="3" t="s">
        <v>100</v>
      </c>
      <c r="D96" s="2">
        <f>IF(SUM('Raw Data'!D$3:D$98)&gt;10,IF(AND(ISNUMBER('Raw Data'!D95),'Raw Data'!D95&lt;40,'Raw Data'!D95&gt;0),'Raw Data'!D95,40),"")</f>
        <v>40</v>
      </c>
      <c r="E96" s="2">
        <f>IF(SUM('Raw Data'!E$3:E$98)&gt;10,IF(AND(ISNUMBER('Raw Data'!E95),'Raw Data'!E95&lt;40,'Raw Data'!E95&gt;0),'Raw Data'!E95,40),"")</f>
        <v>30.890949999999997</v>
      </c>
      <c r="F96" s="2">
        <f>IF(SUM('Raw Data'!F$3:F$98)&gt;10,IF(AND(ISNUMBER('Raw Data'!F95),'Raw Data'!F95&lt;40,'Raw Data'!F95&gt;0),'Raw Data'!F95,40),"")</f>
        <v>28.481752</v>
      </c>
      <c r="G96" s="2">
        <f>IF(SUM('Raw Data'!G$3:G$98)&gt;10,IF(AND(ISNUMBER('Raw Data'!G95),'Raw Data'!G95&lt;40,'Raw Data'!G95&gt;0),'Raw Data'!G95,40),"")</f>
        <v>28.276112000000001</v>
      </c>
      <c r="H96" s="2" t="str">
        <f>IF(SUM('Raw Data'!H$3:H$98)&gt;10,IF(AND(ISNUMBER('Raw Data'!H95),'Raw Data'!H95&lt;40,'Raw Data'!H95&gt;0),'Raw Data'!H95,40),"")</f>
        <v/>
      </c>
      <c r="I96" s="2" t="str">
        <f>IF(SUM('Raw Data'!I$3:I$98)&gt;10,IF(AND(ISNUMBER('Raw Data'!I95),'Raw Data'!I95&lt;40,'Raw Data'!I95&gt;0),'Raw Data'!I95,40),"")</f>
        <v/>
      </c>
      <c r="J96" s="2" t="str">
        <f>IF(SUM('Raw Data'!J$3:J$98)&gt;10,IF(AND(ISNUMBER('Raw Data'!J95),'Raw Data'!J95&lt;40,'Raw Data'!J95&gt;0),'Raw Data'!J95,40),"")</f>
        <v/>
      </c>
      <c r="K96" s="2" t="str">
        <f>IF(SUM('Raw Data'!K$3:K$98)&gt;10,IF(AND(ISNUMBER('Raw Data'!K95),'Raw Data'!K95&lt;40,'Raw Data'!K95&gt;0),'Raw Data'!K95,40),"")</f>
        <v/>
      </c>
      <c r="L96" s="2" t="str">
        <f>IF(SUM('Raw Data'!L$3:L$98)&gt;10,IF(AND(ISNUMBER('Raw Data'!L95),'Raw Data'!L95&lt;40,'Raw Data'!L95&gt;0),'Raw Data'!L95,40),"")</f>
        <v/>
      </c>
      <c r="M96" s="2" t="str">
        <f>IF(SUM('Raw Data'!M$3:M$98)&gt;10,IF(AND(ISNUMBER('Raw Data'!M95),'Raw Data'!M95&lt;40,'Raw Data'!M95&gt;0),'Raw Data'!M95,40),"")</f>
        <v/>
      </c>
      <c r="N96" s="2" t="str">
        <f>IF(SUM('Raw Data'!N$3:N$98)&gt;10,IF(AND(ISNUMBER('Raw Data'!N95),'Raw Data'!N95&lt;40,'Raw Data'!N95&gt;0),'Raw Data'!N95,40),"")</f>
        <v/>
      </c>
      <c r="O96" s="2" t="str">
        <f>IF(SUM('Raw Data'!O$3:O$98)&gt;10,IF(AND(ISNUMBER('Raw Data'!O95),'Raw Data'!O95&lt;40,'Raw Data'!O95&gt;0),'Raw Data'!O95,40),"")</f>
        <v/>
      </c>
    </row>
    <row r="97" spans="1:15" x14ac:dyDescent="0.25">
      <c r="A97" s="2" t="str">
        <f>'Gene Table'!B24</f>
        <v>TP73</v>
      </c>
      <c r="B97" s="78"/>
      <c r="C97" s="3" t="s">
        <v>101</v>
      </c>
      <c r="D97" s="2">
        <f>IF(SUM('Raw Data'!D$3:D$98)&gt;10,IF(AND(ISNUMBER('Raw Data'!D96),'Raw Data'!D96&lt;40,'Raw Data'!D96&gt;0),'Raw Data'!D96,40),"")</f>
        <v>29.668254999999998</v>
      </c>
      <c r="E97" s="2">
        <f>IF(SUM('Raw Data'!E$3:E$98)&gt;10,IF(AND(ISNUMBER('Raw Data'!E96),'Raw Data'!E96&lt;40,'Raw Data'!E96&gt;0),'Raw Data'!E96,40),"")</f>
        <v>29.371556999999999</v>
      </c>
      <c r="F97" s="2">
        <f>IF(SUM('Raw Data'!F$3:F$98)&gt;10,IF(AND(ISNUMBER('Raw Data'!F96),'Raw Data'!F96&lt;40,'Raw Data'!F96&gt;0),'Raw Data'!F96,40),"")</f>
        <v>29.544619000000001</v>
      </c>
      <c r="G97" s="2">
        <f>IF(SUM('Raw Data'!G$3:G$98)&gt;10,IF(AND(ISNUMBER('Raw Data'!G96),'Raw Data'!G96&lt;40,'Raw Data'!G96&gt;0),'Raw Data'!G96,40),"")</f>
        <v>29.771238</v>
      </c>
      <c r="H97" s="2" t="str">
        <f>IF(SUM('Raw Data'!H$3:H$98)&gt;10,IF(AND(ISNUMBER('Raw Data'!H96),'Raw Data'!H96&lt;40,'Raw Data'!H96&gt;0),'Raw Data'!H96,40),"")</f>
        <v/>
      </c>
      <c r="I97" s="2" t="str">
        <f>IF(SUM('Raw Data'!I$3:I$98)&gt;10,IF(AND(ISNUMBER('Raw Data'!I96),'Raw Data'!I96&lt;40,'Raw Data'!I96&gt;0),'Raw Data'!I96,40),"")</f>
        <v/>
      </c>
      <c r="J97" s="2" t="str">
        <f>IF(SUM('Raw Data'!J$3:J$98)&gt;10,IF(AND(ISNUMBER('Raw Data'!J96),'Raw Data'!J96&lt;40,'Raw Data'!J96&gt;0),'Raw Data'!J96,40),"")</f>
        <v/>
      </c>
      <c r="K97" s="2" t="str">
        <f>IF(SUM('Raw Data'!K$3:K$98)&gt;10,IF(AND(ISNUMBER('Raw Data'!K96),'Raw Data'!K96&lt;40,'Raw Data'!K96&gt;0),'Raw Data'!K96,40),"")</f>
        <v/>
      </c>
      <c r="L97" s="2" t="str">
        <f>IF(SUM('Raw Data'!L$3:L$98)&gt;10,IF(AND(ISNUMBER('Raw Data'!L96),'Raw Data'!L96&lt;40,'Raw Data'!L96&gt;0),'Raw Data'!L96,40),"")</f>
        <v/>
      </c>
      <c r="M97" s="2" t="str">
        <f>IF(SUM('Raw Data'!M$3:M$98)&gt;10,IF(AND(ISNUMBER('Raw Data'!M96),'Raw Data'!M96&lt;40,'Raw Data'!M96&gt;0),'Raw Data'!M96,40),"")</f>
        <v/>
      </c>
      <c r="N97" s="2" t="str">
        <f>IF(SUM('Raw Data'!N$3:N$98)&gt;10,IF(AND(ISNUMBER('Raw Data'!N96),'Raw Data'!N96&lt;40,'Raw Data'!N96&gt;0),'Raw Data'!N96,40),"")</f>
        <v/>
      </c>
      <c r="O97" s="2" t="str">
        <f>IF(SUM('Raw Data'!O$3:O$98)&gt;10,IF(AND(ISNUMBER('Raw Data'!O96),'Raw Data'!O96&lt;40,'Raw Data'!O96&gt;0),'Raw Data'!O96,40),"")</f>
        <v/>
      </c>
    </row>
    <row r="98" spans="1:15" x14ac:dyDescent="0.25">
      <c r="A98" s="2" t="str">
        <f>'Gene Table'!B25</f>
        <v>SEC</v>
      </c>
      <c r="B98" s="78"/>
      <c r="C98" s="3" t="s">
        <v>102</v>
      </c>
      <c r="D98" s="2">
        <f>IF(SUM('Raw Data'!D$3:D$98)&gt;10,IF(AND(ISNUMBER('Raw Data'!D97),'Raw Data'!D97&lt;40,'Raw Data'!D97&gt;0),'Raw Data'!D97,40),"")</f>
        <v>40</v>
      </c>
      <c r="E98" s="2">
        <f>IF(SUM('Raw Data'!E$3:E$98)&gt;10,IF(AND(ISNUMBER('Raw Data'!E97),'Raw Data'!E97&lt;40,'Raw Data'!E97&gt;0),'Raw Data'!E97,40),"")</f>
        <v>29.202507000000001</v>
      </c>
      <c r="F98" s="2">
        <f>IF(SUM('Raw Data'!F$3:F$98)&gt;10,IF(AND(ISNUMBER('Raw Data'!F97),'Raw Data'!F97&lt;40,'Raw Data'!F97&gt;0),'Raw Data'!F97,40),"")</f>
        <v>27.054030000000001</v>
      </c>
      <c r="G98" s="2">
        <f>IF(SUM('Raw Data'!G$3:G$98)&gt;10,IF(AND(ISNUMBER('Raw Data'!G97),'Raw Data'!G97&lt;40,'Raw Data'!G97&gt;0),'Raw Data'!G97,40),"")</f>
        <v>26.849170000000001</v>
      </c>
      <c r="H98" s="2" t="str">
        <f>IF(SUM('Raw Data'!H$3:H$98)&gt;10,IF(AND(ISNUMBER('Raw Data'!H97),'Raw Data'!H97&lt;40,'Raw Data'!H97&gt;0),'Raw Data'!H97,40),"")</f>
        <v/>
      </c>
      <c r="I98" s="2" t="str">
        <f>IF(SUM('Raw Data'!I$3:I$98)&gt;10,IF(AND(ISNUMBER('Raw Data'!I97),'Raw Data'!I97&lt;40,'Raw Data'!I97&gt;0),'Raw Data'!I97,40),"")</f>
        <v/>
      </c>
      <c r="J98" s="2" t="str">
        <f>IF(SUM('Raw Data'!J$3:J$98)&gt;10,IF(AND(ISNUMBER('Raw Data'!J97),'Raw Data'!J97&lt;40,'Raw Data'!J97&gt;0),'Raw Data'!J97,40),"")</f>
        <v/>
      </c>
      <c r="K98" s="2" t="str">
        <f>IF(SUM('Raw Data'!K$3:K$98)&gt;10,IF(AND(ISNUMBER('Raw Data'!K97),'Raw Data'!K97&lt;40,'Raw Data'!K97&gt;0),'Raw Data'!K97,40),"")</f>
        <v/>
      </c>
      <c r="L98" s="2" t="str">
        <f>IF(SUM('Raw Data'!L$3:L$98)&gt;10,IF(AND(ISNUMBER('Raw Data'!L97),'Raw Data'!L97&lt;40,'Raw Data'!L97&gt;0),'Raw Data'!L97,40),"")</f>
        <v/>
      </c>
      <c r="M98" s="2" t="str">
        <f>IF(SUM('Raw Data'!M$3:M$98)&gt;10,IF(AND(ISNUMBER('Raw Data'!M97),'Raw Data'!M97&lt;40,'Raw Data'!M97&gt;0),'Raw Data'!M97,40),"")</f>
        <v/>
      </c>
      <c r="N98" s="2" t="str">
        <f>IF(SUM('Raw Data'!N$3:N$98)&gt;10,IF(AND(ISNUMBER('Raw Data'!N97),'Raw Data'!N97&lt;40,'Raw Data'!N97&gt;0),'Raw Data'!N97,40),"")</f>
        <v/>
      </c>
      <c r="O98" s="2" t="str">
        <f>IF(SUM('Raw Data'!O$3:O$98)&gt;10,IF(AND(ISNUMBER('Raw Data'!O97),'Raw Data'!O97&lt;40,'Raw Data'!O97&gt;0),'Raw Data'!O97,40),"")</f>
        <v/>
      </c>
    </row>
    <row r="99" spans="1:15" x14ac:dyDescent="0.25">
      <c r="A99" s="2" t="str">
        <f>'Gene Table'!B26</f>
        <v>DEC</v>
      </c>
      <c r="B99" s="79"/>
      <c r="C99" s="3" t="s">
        <v>103</v>
      </c>
      <c r="D99" s="2">
        <f>IF(SUM('Raw Data'!D$3:D$98)&gt;10,IF(AND(ISNUMBER('Raw Data'!D98),'Raw Data'!D98&lt;40,'Raw Data'!D98&gt;0),'Raw Data'!D98,40),"")</f>
        <v>32.257420000000003</v>
      </c>
      <c r="E99" s="2">
        <f>IF(SUM('Raw Data'!E$3:E$98)&gt;10,IF(AND(ISNUMBER('Raw Data'!E98),'Raw Data'!E98&lt;40,'Raw Data'!E98&gt;0),'Raw Data'!E98,40),"")</f>
        <v>30.486103</v>
      </c>
      <c r="F99" s="2">
        <f>IF(SUM('Raw Data'!F$3:F$98)&gt;10,IF(AND(ISNUMBER('Raw Data'!F98),'Raw Data'!F98&lt;40,'Raw Data'!F98&gt;0),'Raw Data'!F98,40),"")</f>
        <v>29.314299999999999</v>
      </c>
      <c r="G99" s="2">
        <f>IF(SUM('Raw Data'!G$3:G$98)&gt;10,IF(AND(ISNUMBER('Raw Data'!G98),'Raw Data'!G98&lt;40,'Raw Data'!G98&gt;0),'Raw Data'!G98,40),"")</f>
        <v>29.763622000000002</v>
      </c>
      <c r="H99" s="2" t="str">
        <f>IF(SUM('Raw Data'!H$3:H$98)&gt;10,IF(AND(ISNUMBER('Raw Data'!H98),'Raw Data'!H98&lt;40,'Raw Data'!H98&gt;0),'Raw Data'!H98,40),"")</f>
        <v/>
      </c>
      <c r="I99" s="2" t="str">
        <f>IF(SUM('Raw Data'!I$3:I$98)&gt;10,IF(AND(ISNUMBER('Raw Data'!I98),'Raw Data'!I98&lt;40,'Raw Data'!I98&gt;0),'Raw Data'!I98,40),"")</f>
        <v/>
      </c>
      <c r="J99" s="2" t="str">
        <f>IF(SUM('Raw Data'!J$3:J$98)&gt;10,IF(AND(ISNUMBER('Raw Data'!J98),'Raw Data'!J98&lt;40,'Raw Data'!J98&gt;0),'Raw Data'!J98,40),"")</f>
        <v/>
      </c>
      <c r="K99" s="2" t="str">
        <f>IF(SUM('Raw Data'!K$3:K$98)&gt;10,IF(AND(ISNUMBER('Raw Data'!K98),'Raw Data'!K98&lt;40,'Raw Data'!K98&gt;0),'Raw Data'!K98,40),"")</f>
        <v/>
      </c>
      <c r="L99" s="2" t="str">
        <f>IF(SUM('Raw Data'!L$3:L$98)&gt;10,IF(AND(ISNUMBER('Raw Data'!L98),'Raw Data'!L98&lt;40,'Raw Data'!L98&gt;0),'Raw Data'!L98,40),"")</f>
        <v/>
      </c>
      <c r="M99" s="2" t="str">
        <f>IF(SUM('Raw Data'!M$3:M$98)&gt;10,IF(AND(ISNUMBER('Raw Data'!M98),'Raw Data'!M98&lt;40,'Raw Data'!M98&gt;0),'Raw Data'!M98,40),"")</f>
        <v/>
      </c>
      <c r="N99" s="2" t="str">
        <f>IF(SUM('Raw Data'!N$3:N$98)&gt;10,IF(AND(ISNUMBER('Raw Data'!N98),'Raw Data'!N98&lt;40,'Raw Data'!N98&gt;0),'Raw Data'!N98,40),"")</f>
        <v/>
      </c>
      <c r="O99" s="2" t="str">
        <f>IF(SUM('Raw Data'!O$3:O$98)&gt;10,IF(AND(ISNUMBER('Raw Data'!O98),'Raw Data'!O98&lt;40,'Raw Data'!O98&gt;0),'Raw Data'!O98,40),"")</f>
        <v/>
      </c>
    </row>
  </sheetData>
  <mergeCells count="33">
    <mergeCell ref="DC1:DO1"/>
    <mergeCell ref="DC2:DC3"/>
    <mergeCell ref="DD2:DN2"/>
    <mergeCell ref="CP1:DB1"/>
    <mergeCell ref="CP2:CP3"/>
    <mergeCell ref="CQ2:DA2"/>
    <mergeCell ref="A1:A3"/>
    <mergeCell ref="B1:B3"/>
    <mergeCell ref="AC1:AO1"/>
    <mergeCell ref="AC2:AC3"/>
    <mergeCell ref="D2:N2"/>
    <mergeCell ref="P2:P3"/>
    <mergeCell ref="P1:AB1"/>
    <mergeCell ref="Q2:AA2"/>
    <mergeCell ref="AD2:AN2"/>
    <mergeCell ref="CC1:CO1"/>
    <mergeCell ref="CD2:CN2"/>
    <mergeCell ref="CC2:CC3"/>
    <mergeCell ref="BP1:CB1"/>
    <mergeCell ref="BP2:BP3"/>
    <mergeCell ref="BQ2:CA2"/>
    <mergeCell ref="B76:B99"/>
    <mergeCell ref="BC1:BO1"/>
    <mergeCell ref="BC2:BC3"/>
    <mergeCell ref="BD2:BN2"/>
    <mergeCell ref="B4:B27"/>
    <mergeCell ref="AP1:BB1"/>
    <mergeCell ref="C1:C3"/>
    <mergeCell ref="D1:O1"/>
    <mergeCell ref="AP2:AP3"/>
    <mergeCell ref="AQ2:BA2"/>
    <mergeCell ref="B28:B51"/>
    <mergeCell ref="B52:B75"/>
  </mergeCells>
  <phoneticPr fontId="5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E3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21875" defaultRowHeight="11.4" x14ac:dyDescent="0.2"/>
  <cols>
    <col min="1" max="57" width="12.77734375" style="14" customWidth="1"/>
    <col min="58" max="16384" width="9.21875" style="14"/>
  </cols>
  <sheetData>
    <row r="1" spans="1:57" s="15" customFormat="1" ht="14.1" customHeight="1" x14ac:dyDescent="0.25">
      <c r="A1" s="21" t="s">
        <v>3</v>
      </c>
      <c r="B1" s="112">
        <v>1</v>
      </c>
      <c r="C1" s="113"/>
      <c r="D1" s="113"/>
      <c r="E1" s="114"/>
      <c r="F1" s="112">
        <v>2</v>
      </c>
      <c r="G1" s="113"/>
      <c r="H1" s="113"/>
      <c r="I1" s="114"/>
      <c r="J1" s="112">
        <v>3</v>
      </c>
      <c r="K1" s="113"/>
      <c r="L1" s="113"/>
      <c r="M1" s="114"/>
      <c r="N1" s="112">
        <v>4</v>
      </c>
      <c r="O1" s="113"/>
      <c r="P1" s="113"/>
      <c r="Q1" s="114"/>
      <c r="R1" s="112">
        <v>5</v>
      </c>
      <c r="S1" s="113"/>
      <c r="T1" s="113"/>
      <c r="U1" s="114"/>
      <c r="V1" s="112">
        <v>6</v>
      </c>
      <c r="W1" s="113"/>
      <c r="X1" s="113"/>
      <c r="Y1" s="114"/>
      <c r="Z1" s="112">
        <v>7</v>
      </c>
      <c r="AA1" s="113"/>
      <c r="AB1" s="113"/>
      <c r="AC1" s="114"/>
      <c r="AD1" s="112">
        <v>8</v>
      </c>
      <c r="AE1" s="113"/>
      <c r="AF1" s="113"/>
      <c r="AG1" s="114"/>
      <c r="AH1" s="112">
        <v>9</v>
      </c>
      <c r="AI1" s="113"/>
      <c r="AJ1" s="113"/>
      <c r="AK1" s="114"/>
      <c r="AL1" s="112">
        <v>10</v>
      </c>
      <c r="AM1" s="113"/>
      <c r="AN1" s="113"/>
      <c r="AO1" s="114"/>
      <c r="AP1" s="112">
        <v>11</v>
      </c>
      <c r="AQ1" s="113"/>
      <c r="AR1" s="113"/>
      <c r="AS1" s="114"/>
      <c r="AT1" s="112">
        <v>12</v>
      </c>
      <c r="AU1" s="113"/>
      <c r="AV1" s="113"/>
      <c r="AW1" s="114"/>
      <c r="AX1" s="115"/>
      <c r="AY1" s="115"/>
      <c r="AZ1" s="115"/>
      <c r="BA1" s="115"/>
      <c r="BB1" s="115"/>
      <c r="BC1" s="115"/>
      <c r="BD1" s="115"/>
      <c r="BE1" s="115"/>
    </row>
    <row r="2" spans="1:57" s="15" customFormat="1" ht="14.1" customHeight="1" x14ac:dyDescent="0.25">
      <c r="A2" s="22" t="s">
        <v>0</v>
      </c>
      <c r="B2" s="19" t="s">
        <v>165</v>
      </c>
      <c r="C2" s="17" t="s">
        <v>166</v>
      </c>
      <c r="D2" s="17" t="s">
        <v>168</v>
      </c>
      <c r="E2" s="20" t="s">
        <v>167</v>
      </c>
      <c r="F2" s="19" t="s">
        <v>165</v>
      </c>
      <c r="G2" s="17" t="s">
        <v>166</v>
      </c>
      <c r="H2" s="17" t="s">
        <v>168</v>
      </c>
      <c r="I2" s="20" t="s">
        <v>167</v>
      </c>
      <c r="J2" s="19" t="s">
        <v>165</v>
      </c>
      <c r="K2" s="17" t="s">
        <v>166</v>
      </c>
      <c r="L2" s="17" t="s">
        <v>168</v>
      </c>
      <c r="M2" s="20" t="s">
        <v>167</v>
      </c>
      <c r="N2" s="19" t="s">
        <v>165</v>
      </c>
      <c r="O2" s="17" t="s">
        <v>166</v>
      </c>
      <c r="P2" s="17" t="s">
        <v>168</v>
      </c>
      <c r="Q2" s="20" t="s">
        <v>167</v>
      </c>
      <c r="R2" s="19" t="s">
        <v>165</v>
      </c>
      <c r="S2" s="17" t="s">
        <v>166</v>
      </c>
      <c r="T2" s="17" t="s">
        <v>168</v>
      </c>
      <c r="U2" s="20" t="s">
        <v>167</v>
      </c>
      <c r="V2" s="19" t="s">
        <v>165</v>
      </c>
      <c r="W2" s="17" t="s">
        <v>166</v>
      </c>
      <c r="X2" s="17" t="s">
        <v>168</v>
      </c>
      <c r="Y2" s="20" t="s">
        <v>167</v>
      </c>
      <c r="Z2" s="19" t="s">
        <v>165</v>
      </c>
      <c r="AA2" s="17" t="s">
        <v>166</v>
      </c>
      <c r="AB2" s="17" t="s">
        <v>168</v>
      </c>
      <c r="AC2" s="20" t="s">
        <v>167</v>
      </c>
      <c r="AD2" s="19" t="s">
        <v>165</v>
      </c>
      <c r="AE2" s="17" t="s">
        <v>166</v>
      </c>
      <c r="AF2" s="17" t="s">
        <v>168</v>
      </c>
      <c r="AG2" s="20" t="s">
        <v>167</v>
      </c>
      <c r="AH2" s="19" t="s">
        <v>165</v>
      </c>
      <c r="AI2" s="17" t="s">
        <v>166</v>
      </c>
      <c r="AJ2" s="17" t="s">
        <v>168</v>
      </c>
      <c r="AK2" s="20" t="s">
        <v>167</v>
      </c>
      <c r="AL2" s="19" t="s">
        <v>165</v>
      </c>
      <c r="AM2" s="17" t="s">
        <v>166</v>
      </c>
      <c r="AN2" s="17" t="s">
        <v>168</v>
      </c>
      <c r="AO2" s="20" t="s">
        <v>167</v>
      </c>
      <c r="AP2" s="19" t="s">
        <v>165</v>
      </c>
      <c r="AQ2" s="17" t="s">
        <v>166</v>
      </c>
      <c r="AR2" s="17" t="s">
        <v>168</v>
      </c>
      <c r="AS2" s="20" t="s">
        <v>167</v>
      </c>
      <c r="AT2" s="19" t="s">
        <v>165</v>
      </c>
      <c r="AU2" s="17" t="s">
        <v>166</v>
      </c>
      <c r="AV2" s="17" t="s">
        <v>168</v>
      </c>
      <c r="AW2" s="20" t="s">
        <v>167</v>
      </c>
      <c r="AX2" s="16"/>
      <c r="AY2" s="16"/>
      <c r="AZ2" s="16"/>
      <c r="BA2" s="16"/>
      <c r="BB2" s="16"/>
      <c r="BC2" s="16"/>
      <c r="BD2" s="16"/>
      <c r="BE2" s="16"/>
    </row>
    <row r="3" spans="1:57" s="15" customFormat="1" ht="14.1" customHeight="1" x14ac:dyDescent="0.25">
      <c r="A3" s="18" t="str">
        <f>'Gene Table'!B3</f>
        <v>ADAM23</v>
      </c>
      <c r="B3" s="23">
        <f>Calculations!D4</f>
        <v>22.128798</v>
      </c>
      <c r="C3" s="24">
        <f>Calculations!D28</f>
        <v>40</v>
      </c>
      <c r="D3" s="24">
        <f>Calculations!D52</f>
        <v>22.212935999999999</v>
      </c>
      <c r="E3" s="25">
        <f>Calculations!D76</f>
        <v>40</v>
      </c>
      <c r="F3" s="23">
        <f>Calculations!E4</f>
        <v>21.94896</v>
      </c>
      <c r="G3" s="24">
        <f>Calculations!E28</f>
        <v>24.655871999999999</v>
      </c>
      <c r="H3" s="24">
        <f>Calculations!E52</f>
        <v>22.582905</v>
      </c>
      <c r="I3" s="25">
        <f>Calculations!E76</f>
        <v>29.823256000000001</v>
      </c>
      <c r="J3" s="23">
        <f>Calculations!F4</f>
        <v>21.907436000000001</v>
      </c>
      <c r="K3" s="24">
        <f>Calculations!F28</f>
        <v>22.924586999999999</v>
      </c>
      <c r="L3" s="24">
        <f>Calculations!F52</f>
        <v>24.314920000000001</v>
      </c>
      <c r="M3" s="25">
        <f>Calculations!F76</f>
        <v>28.883393999999999</v>
      </c>
      <c r="N3" s="23">
        <f>Calculations!G4</f>
        <v>22.150772</v>
      </c>
      <c r="O3" s="24">
        <f>Calculations!G28</f>
        <v>22.332605000000001</v>
      </c>
      <c r="P3" s="24">
        <f>Calculations!G52</f>
        <v>27.638380000000002</v>
      </c>
      <c r="Q3" s="25">
        <f>Calculations!G76</f>
        <v>29.085675999999999</v>
      </c>
      <c r="R3" s="23" t="str">
        <f>Calculations!H4</f>
        <v/>
      </c>
      <c r="S3" s="24" t="str">
        <f>Calculations!H28</f>
        <v/>
      </c>
      <c r="T3" s="24" t="str">
        <f>Calculations!H52</f>
        <v/>
      </c>
      <c r="U3" s="25" t="str">
        <f>Calculations!H76</f>
        <v/>
      </c>
      <c r="V3" s="23" t="str">
        <f>Calculations!I4</f>
        <v/>
      </c>
      <c r="W3" s="24" t="str">
        <f>Calculations!I28</f>
        <v/>
      </c>
      <c r="X3" s="24" t="str">
        <f>Calculations!I52</f>
        <v/>
      </c>
      <c r="Y3" s="25" t="str">
        <f>Calculations!I76</f>
        <v/>
      </c>
      <c r="Z3" s="23" t="str">
        <f>Calculations!J4</f>
        <v/>
      </c>
      <c r="AA3" s="24" t="str">
        <f>Calculations!J28</f>
        <v/>
      </c>
      <c r="AB3" s="24" t="str">
        <f>Calculations!J52</f>
        <v/>
      </c>
      <c r="AC3" s="25" t="str">
        <f>Calculations!J76</f>
        <v/>
      </c>
      <c r="AD3" s="23" t="str">
        <f>Calculations!K4</f>
        <v/>
      </c>
      <c r="AE3" s="24" t="str">
        <f>Calculations!K28</f>
        <v/>
      </c>
      <c r="AF3" s="24" t="str">
        <f>Calculations!K52</f>
        <v/>
      </c>
      <c r="AG3" s="25" t="str">
        <f>Calculations!K76</f>
        <v/>
      </c>
      <c r="AH3" s="23" t="str">
        <f>Calculations!L4</f>
        <v/>
      </c>
      <c r="AI3" s="24" t="str">
        <f>Calculations!L28</f>
        <v/>
      </c>
      <c r="AJ3" s="24" t="str">
        <f>Calculations!L52</f>
        <v/>
      </c>
      <c r="AK3" s="25" t="str">
        <f>Calculations!L76</f>
        <v/>
      </c>
      <c r="AL3" s="23" t="str">
        <f>Calculations!M4</f>
        <v/>
      </c>
      <c r="AM3" s="24" t="str">
        <f>Calculations!M28</f>
        <v/>
      </c>
      <c r="AN3" s="24" t="str">
        <f>Calculations!M52</f>
        <v/>
      </c>
      <c r="AO3" s="25" t="str">
        <f>Calculations!M76</f>
        <v/>
      </c>
      <c r="AP3" s="23" t="str">
        <f>Calculations!N4</f>
        <v/>
      </c>
      <c r="AQ3" s="24" t="str">
        <f>Calculations!N28</f>
        <v/>
      </c>
      <c r="AR3" s="24" t="str">
        <f>Calculations!N52</f>
        <v/>
      </c>
      <c r="AS3" s="25" t="str">
        <f>Calculations!N76</f>
        <v/>
      </c>
      <c r="AT3" s="23" t="str">
        <f>Calculations!O4</f>
        <v/>
      </c>
      <c r="AU3" s="24" t="str">
        <f>Calculations!O28</f>
        <v/>
      </c>
      <c r="AV3" s="24" t="str">
        <f>Calculations!O52</f>
        <v/>
      </c>
      <c r="AW3" s="25" t="str">
        <f>Calculations!O76</f>
        <v/>
      </c>
    </row>
    <row r="4" spans="1:57" s="15" customFormat="1" ht="14.1" customHeight="1" x14ac:dyDescent="0.25">
      <c r="A4" s="18" t="str">
        <f>'Gene Table'!B4</f>
        <v>BRCA1</v>
      </c>
      <c r="B4" s="23">
        <f>Calculations!D5</f>
        <v>21.861896999999999</v>
      </c>
      <c r="C4" s="24">
        <f>Calculations!D29</f>
        <v>31.96434</v>
      </c>
      <c r="D4" s="24">
        <f>Calculations!D53</f>
        <v>21.841232000000002</v>
      </c>
      <c r="E4" s="25">
        <f>Calculations!D77</f>
        <v>32.042526000000002</v>
      </c>
      <c r="F4" s="23">
        <f>Calculations!E5</f>
        <v>21.826376</v>
      </c>
      <c r="G4" s="24">
        <f>Calculations!E29</f>
        <v>24.318726999999999</v>
      </c>
      <c r="H4" s="24">
        <f>Calculations!E53</f>
        <v>22.284576000000001</v>
      </c>
      <c r="I4" s="25">
        <f>Calculations!E77</f>
        <v>29.239436999999999</v>
      </c>
      <c r="J4" s="23">
        <f>Calculations!F5</f>
        <v>21.843903999999998</v>
      </c>
      <c r="K4" s="24">
        <f>Calculations!F29</f>
        <v>22.456543</v>
      </c>
      <c r="L4" s="24">
        <f>Calculations!F53</f>
        <v>23.862521999999998</v>
      </c>
      <c r="M4" s="25">
        <f>Calculations!F77</f>
        <v>27.750640000000001</v>
      </c>
      <c r="N4" s="23">
        <f>Calculations!G5</f>
        <v>21.778137000000001</v>
      </c>
      <c r="O4" s="24">
        <f>Calculations!G29</f>
        <v>21.917584999999999</v>
      </c>
      <c r="P4" s="24">
        <f>Calculations!G53</f>
        <v>26.069254000000001</v>
      </c>
      <c r="Q4" s="25">
        <f>Calculations!G77</f>
        <v>27.356876</v>
      </c>
      <c r="R4" s="23" t="str">
        <f>Calculations!H5</f>
        <v/>
      </c>
      <c r="S4" s="24" t="str">
        <f>Calculations!H29</f>
        <v/>
      </c>
      <c r="T4" s="24" t="str">
        <f>Calculations!H53</f>
        <v/>
      </c>
      <c r="U4" s="25" t="str">
        <f>Calculations!H77</f>
        <v/>
      </c>
      <c r="V4" s="23" t="str">
        <f>Calculations!I5</f>
        <v/>
      </c>
      <c r="W4" s="24" t="str">
        <f>Calculations!I29</f>
        <v/>
      </c>
      <c r="X4" s="24" t="str">
        <f>Calculations!I53</f>
        <v/>
      </c>
      <c r="Y4" s="25" t="str">
        <f>Calculations!I77</f>
        <v/>
      </c>
      <c r="Z4" s="23" t="str">
        <f>Calculations!J5</f>
        <v/>
      </c>
      <c r="AA4" s="24" t="str">
        <f>Calculations!J29</f>
        <v/>
      </c>
      <c r="AB4" s="24" t="str">
        <f>Calculations!J53</f>
        <v/>
      </c>
      <c r="AC4" s="25" t="str">
        <f>Calculations!J77</f>
        <v/>
      </c>
      <c r="AD4" s="23" t="str">
        <f>Calculations!K5</f>
        <v/>
      </c>
      <c r="AE4" s="24" t="str">
        <f>Calculations!K29</f>
        <v/>
      </c>
      <c r="AF4" s="24" t="str">
        <f>Calculations!K53</f>
        <v/>
      </c>
      <c r="AG4" s="25" t="str">
        <f>Calculations!K77</f>
        <v/>
      </c>
      <c r="AH4" s="23" t="str">
        <f>Calculations!L5</f>
        <v/>
      </c>
      <c r="AI4" s="24" t="str">
        <f>Calculations!L29</f>
        <v/>
      </c>
      <c r="AJ4" s="24" t="str">
        <f>Calculations!L53</f>
        <v/>
      </c>
      <c r="AK4" s="25" t="str">
        <f>Calculations!L77</f>
        <v/>
      </c>
      <c r="AL4" s="23" t="str">
        <f>Calculations!M5</f>
        <v/>
      </c>
      <c r="AM4" s="24" t="str">
        <f>Calculations!M29</f>
        <v/>
      </c>
      <c r="AN4" s="24" t="str">
        <f>Calculations!M53</f>
        <v/>
      </c>
      <c r="AO4" s="25" t="str">
        <f>Calculations!M77</f>
        <v/>
      </c>
      <c r="AP4" s="23" t="str">
        <f>Calculations!N5</f>
        <v/>
      </c>
      <c r="AQ4" s="24" t="str">
        <f>Calculations!N29</f>
        <v/>
      </c>
      <c r="AR4" s="24" t="str">
        <f>Calculations!N53</f>
        <v/>
      </c>
      <c r="AS4" s="25" t="str">
        <f>Calculations!N77</f>
        <v/>
      </c>
      <c r="AT4" s="23" t="str">
        <f>Calculations!O5</f>
        <v/>
      </c>
      <c r="AU4" s="24" t="str">
        <f>Calculations!O29</f>
        <v/>
      </c>
      <c r="AV4" s="24" t="str">
        <f>Calculations!O53</f>
        <v/>
      </c>
      <c r="AW4" s="25" t="str">
        <f>Calculations!O77</f>
        <v/>
      </c>
    </row>
    <row r="5" spans="1:57" s="15" customFormat="1" ht="14.1" customHeight="1" x14ac:dyDescent="0.25">
      <c r="A5" s="18" t="str">
        <f>'Gene Table'!B5</f>
        <v>CCNA1</v>
      </c>
      <c r="B5" s="23">
        <f>Calculations!D6</f>
        <v>25.869139000000001</v>
      </c>
      <c r="C5" s="24">
        <f>Calculations!D30</f>
        <v>30.181199999999997</v>
      </c>
      <c r="D5" s="24">
        <f>Calculations!D54</f>
        <v>26.961784000000002</v>
      </c>
      <c r="E5" s="25">
        <f>Calculations!D78</f>
        <v>31.357770000000002</v>
      </c>
      <c r="F5" s="23">
        <f>Calculations!E6</f>
        <v>25.754017000000001</v>
      </c>
      <c r="G5" s="24">
        <f>Calculations!E30</f>
        <v>28.239965000000002</v>
      </c>
      <c r="H5" s="24">
        <f>Calculations!E54</f>
        <v>27.161826999999999</v>
      </c>
      <c r="I5" s="25">
        <f>Calculations!E78</f>
        <v>30.874588000000003</v>
      </c>
      <c r="J5" s="23">
        <f>Calculations!F6</f>
        <v>25.980741999999999</v>
      </c>
      <c r="K5" s="24">
        <f>Calculations!F30</f>
        <v>26.317205000000001</v>
      </c>
      <c r="L5" s="24">
        <f>Calculations!F54</f>
        <v>28.572668</v>
      </c>
      <c r="M5" s="25">
        <f>Calculations!F78</f>
        <v>31.687064999999997</v>
      </c>
      <c r="N5" s="23">
        <f>Calculations!G6</f>
        <v>25.805439</v>
      </c>
      <c r="O5" s="24">
        <f>Calculations!G30</f>
        <v>26.051067</v>
      </c>
      <c r="P5" s="24">
        <f>Calculations!G54</f>
        <v>30.995944999999999</v>
      </c>
      <c r="Q5" s="25">
        <f>Calculations!G78</f>
        <v>31.929459999999999</v>
      </c>
      <c r="R5" s="23" t="str">
        <f>Calculations!H6</f>
        <v/>
      </c>
      <c r="S5" s="24" t="str">
        <f>Calculations!H30</f>
        <v/>
      </c>
      <c r="T5" s="24" t="str">
        <f>Calculations!H54</f>
        <v/>
      </c>
      <c r="U5" s="25" t="str">
        <f>Calculations!H78</f>
        <v/>
      </c>
      <c r="V5" s="23" t="str">
        <f>Calculations!I6</f>
        <v/>
      </c>
      <c r="W5" s="24" t="str">
        <f>Calculations!I30</f>
        <v/>
      </c>
      <c r="X5" s="24" t="str">
        <f>Calculations!I54</f>
        <v/>
      </c>
      <c r="Y5" s="25" t="str">
        <f>Calculations!I78</f>
        <v/>
      </c>
      <c r="Z5" s="23" t="str">
        <f>Calculations!J6</f>
        <v/>
      </c>
      <c r="AA5" s="24" t="str">
        <f>Calculations!J30</f>
        <v/>
      </c>
      <c r="AB5" s="24" t="str">
        <f>Calculations!J54</f>
        <v/>
      </c>
      <c r="AC5" s="25" t="str">
        <f>Calculations!J78</f>
        <v/>
      </c>
      <c r="AD5" s="23" t="str">
        <f>Calculations!K6</f>
        <v/>
      </c>
      <c r="AE5" s="24" t="str">
        <f>Calculations!K30</f>
        <v/>
      </c>
      <c r="AF5" s="24" t="str">
        <f>Calculations!K54</f>
        <v/>
      </c>
      <c r="AG5" s="25" t="str">
        <f>Calculations!K78</f>
        <v/>
      </c>
      <c r="AH5" s="23" t="str">
        <f>Calculations!L6</f>
        <v/>
      </c>
      <c r="AI5" s="24" t="str">
        <f>Calculations!L30</f>
        <v/>
      </c>
      <c r="AJ5" s="24" t="str">
        <f>Calculations!L54</f>
        <v/>
      </c>
      <c r="AK5" s="25" t="str">
        <f>Calculations!L78</f>
        <v/>
      </c>
      <c r="AL5" s="23" t="str">
        <f>Calculations!M6</f>
        <v/>
      </c>
      <c r="AM5" s="24" t="str">
        <f>Calculations!M30</f>
        <v/>
      </c>
      <c r="AN5" s="24" t="str">
        <f>Calculations!M54</f>
        <v/>
      </c>
      <c r="AO5" s="25" t="str">
        <f>Calculations!M78</f>
        <v/>
      </c>
      <c r="AP5" s="23" t="str">
        <f>Calculations!N6</f>
        <v/>
      </c>
      <c r="AQ5" s="24" t="str">
        <f>Calculations!N30</f>
        <v/>
      </c>
      <c r="AR5" s="24" t="str">
        <f>Calculations!N54</f>
        <v/>
      </c>
      <c r="AS5" s="25" t="str">
        <f>Calculations!N78</f>
        <v/>
      </c>
      <c r="AT5" s="23" t="str">
        <f>Calculations!O6</f>
        <v/>
      </c>
      <c r="AU5" s="24" t="str">
        <f>Calculations!O30</f>
        <v/>
      </c>
      <c r="AV5" s="24" t="str">
        <f>Calculations!O54</f>
        <v/>
      </c>
      <c r="AW5" s="25" t="str">
        <f>Calculations!O78</f>
        <v/>
      </c>
    </row>
    <row r="6" spans="1:57" s="15" customFormat="1" ht="14.1" customHeight="1" x14ac:dyDescent="0.25">
      <c r="A6" s="18" t="str">
        <f>'Gene Table'!B6</f>
        <v>CCND2</v>
      </c>
      <c r="B6" s="23">
        <f>Calculations!D7</f>
        <v>22.611433000000002</v>
      </c>
      <c r="C6" s="24">
        <f>Calculations!D31</f>
        <v>40</v>
      </c>
      <c r="D6" s="24">
        <f>Calculations!D55</f>
        <v>22.683613000000001</v>
      </c>
      <c r="E6" s="25">
        <f>Calculations!D79</f>
        <v>40</v>
      </c>
      <c r="F6" s="23">
        <f>Calculations!E7</f>
        <v>22.649823999999999</v>
      </c>
      <c r="G6" s="24">
        <f>Calculations!E31</f>
        <v>25.246065000000002</v>
      </c>
      <c r="H6" s="24">
        <f>Calculations!E55</f>
        <v>23.110651000000001</v>
      </c>
      <c r="I6" s="25">
        <f>Calculations!E79</f>
        <v>31.300400000000003</v>
      </c>
      <c r="J6" s="23">
        <f>Calculations!F7</f>
        <v>22.678481999999999</v>
      </c>
      <c r="K6" s="24">
        <f>Calculations!F31</f>
        <v>23.432236</v>
      </c>
      <c r="L6" s="24">
        <f>Calculations!F55</f>
        <v>24.738363</v>
      </c>
      <c r="M6" s="25">
        <f>Calculations!F79</f>
        <v>29.276866999999999</v>
      </c>
      <c r="N6" s="23">
        <f>Calculations!G7</f>
        <v>22.76745</v>
      </c>
      <c r="O6" s="24">
        <f>Calculations!G31</f>
        <v>22.844124000000001</v>
      </c>
      <c r="P6" s="24">
        <f>Calculations!G55</f>
        <v>29.228992000000002</v>
      </c>
      <c r="Q6" s="25">
        <f>Calculations!G79</f>
        <v>31.016359999999999</v>
      </c>
      <c r="R6" s="23" t="str">
        <f>Calculations!H7</f>
        <v/>
      </c>
      <c r="S6" s="24" t="str">
        <f>Calculations!H31</f>
        <v/>
      </c>
      <c r="T6" s="24" t="str">
        <f>Calculations!H55</f>
        <v/>
      </c>
      <c r="U6" s="25" t="str">
        <f>Calculations!H79</f>
        <v/>
      </c>
      <c r="V6" s="23" t="str">
        <f>Calculations!I7</f>
        <v/>
      </c>
      <c r="W6" s="24" t="str">
        <f>Calculations!I31</f>
        <v/>
      </c>
      <c r="X6" s="24" t="str">
        <f>Calculations!I55</f>
        <v/>
      </c>
      <c r="Y6" s="25" t="str">
        <f>Calculations!I79</f>
        <v/>
      </c>
      <c r="Z6" s="23" t="str">
        <f>Calculations!J7</f>
        <v/>
      </c>
      <c r="AA6" s="24" t="str">
        <f>Calculations!J31</f>
        <v/>
      </c>
      <c r="AB6" s="24" t="str">
        <f>Calculations!J55</f>
        <v/>
      </c>
      <c r="AC6" s="25" t="str">
        <f>Calculations!J79</f>
        <v/>
      </c>
      <c r="AD6" s="23" t="str">
        <f>Calculations!K7</f>
        <v/>
      </c>
      <c r="AE6" s="24" t="str">
        <f>Calculations!K31</f>
        <v/>
      </c>
      <c r="AF6" s="24" t="str">
        <f>Calculations!K55</f>
        <v/>
      </c>
      <c r="AG6" s="25" t="str">
        <f>Calculations!K79</f>
        <v/>
      </c>
      <c r="AH6" s="23" t="str">
        <f>Calculations!L7</f>
        <v/>
      </c>
      <c r="AI6" s="24" t="str">
        <f>Calculations!L31</f>
        <v/>
      </c>
      <c r="AJ6" s="24" t="str">
        <f>Calculations!L55</f>
        <v/>
      </c>
      <c r="AK6" s="25" t="str">
        <f>Calculations!L79</f>
        <v/>
      </c>
      <c r="AL6" s="23" t="str">
        <f>Calculations!M7</f>
        <v/>
      </c>
      <c r="AM6" s="24" t="str">
        <f>Calculations!M31</f>
        <v/>
      </c>
      <c r="AN6" s="24" t="str">
        <f>Calculations!M55</f>
        <v/>
      </c>
      <c r="AO6" s="25" t="str">
        <f>Calculations!M79</f>
        <v/>
      </c>
      <c r="AP6" s="23" t="str">
        <f>Calculations!N7</f>
        <v/>
      </c>
      <c r="AQ6" s="24" t="str">
        <f>Calculations!N31</f>
        <v/>
      </c>
      <c r="AR6" s="24" t="str">
        <f>Calculations!N55</f>
        <v/>
      </c>
      <c r="AS6" s="25" t="str">
        <f>Calculations!N79</f>
        <v/>
      </c>
      <c r="AT6" s="23" t="str">
        <f>Calculations!O7</f>
        <v/>
      </c>
      <c r="AU6" s="24" t="str">
        <f>Calculations!O31</f>
        <v/>
      </c>
      <c r="AV6" s="24" t="str">
        <f>Calculations!O55</f>
        <v/>
      </c>
      <c r="AW6" s="25" t="str">
        <f>Calculations!O79</f>
        <v/>
      </c>
    </row>
    <row r="7" spans="1:57" s="15" customFormat="1" ht="14.1" customHeight="1" x14ac:dyDescent="0.25">
      <c r="A7" s="18" t="str">
        <f>'Gene Table'!B7</f>
        <v>CDH1</v>
      </c>
      <c r="B7" s="23">
        <f>Calculations!D8</f>
        <v>21.979156</v>
      </c>
      <c r="C7" s="24">
        <f>Calculations!D32</f>
        <v>33.782417000000002</v>
      </c>
      <c r="D7" s="24">
        <f>Calculations!D56</f>
        <v>21.805954</v>
      </c>
      <c r="E7" s="25">
        <f>Calculations!D80</f>
        <v>40</v>
      </c>
      <c r="F7" s="23">
        <f>Calculations!E8</f>
        <v>21.987252999999999</v>
      </c>
      <c r="G7" s="24">
        <f>Calculations!E32</f>
        <v>24.288879999999999</v>
      </c>
      <c r="H7" s="24">
        <f>Calculations!E56</f>
        <v>22.272472</v>
      </c>
      <c r="I7" s="25">
        <f>Calculations!E80</f>
        <v>30.626883999999997</v>
      </c>
      <c r="J7" s="23">
        <f>Calculations!F8</f>
        <v>22.058474</v>
      </c>
      <c r="K7" s="24">
        <f>Calculations!F32</f>
        <v>22.439947</v>
      </c>
      <c r="L7" s="24">
        <f>Calculations!F56</f>
        <v>23.950146</v>
      </c>
      <c r="M7" s="25">
        <f>Calculations!F80</f>
        <v>29.356048999999999</v>
      </c>
      <c r="N7" s="23">
        <f>Calculations!G8</f>
        <v>22.007536000000002</v>
      </c>
      <c r="O7" s="24">
        <f>Calculations!G32</f>
        <v>21.95214</v>
      </c>
      <c r="P7" s="24">
        <f>Calculations!G56</f>
        <v>27.507189</v>
      </c>
      <c r="Q7" s="25">
        <f>Calculations!G80</f>
        <v>27.907889999999998</v>
      </c>
      <c r="R7" s="23" t="str">
        <f>Calculations!H8</f>
        <v/>
      </c>
      <c r="S7" s="24" t="str">
        <f>Calculations!H32</f>
        <v/>
      </c>
      <c r="T7" s="24" t="str">
        <f>Calculations!H56</f>
        <v/>
      </c>
      <c r="U7" s="25" t="str">
        <f>Calculations!H80</f>
        <v/>
      </c>
      <c r="V7" s="23" t="str">
        <f>Calculations!I8</f>
        <v/>
      </c>
      <c r="W7" s="24" t="str">
        <f>Calculations!I32</f>
        <v/>
      </c>
      <c r="X7" s="24" t="str">
        <f>Calculations!I56</f>
        <v/>
      </c>
      <c r="Y7" s="25" t="str">
        <f>Calculations!I80</f>
        <v/>
      </c>
      <c r="Z7" s="23" t="str">
        <f>Calculations!J8</f>
        <v/>
      </c>
      <c r="AA7" s="24" t="str">
        <f>Calculations!J32</f>
        <v/>
      </c>
      <c r="AB7" s="24" t="str">
        <f>Calculations!J56</f>
        <v/>
      </c>
      <c r="AC7" s="25" t="str">
        <f>Calculations!J80</f>
        <v/>
      </c>
      <c r="AD7" s="23" t="str">
        <f>Calculations!K8</f>
        <v/>
      </c>
      <c r="AE7" s="24" t="str">
        <f>Calculations!K32</f>
        <v/>
      </c>
      <c r="AF7" s="24" t="str">
        <f>Calculations!K56</f>
        <v/>
      </c>
      <c r="AG7" s="25" t="str">
        <f>Calculations!K80</f>
        <v/>
      </c>
      <c r="AH7" s="23" t="str">
        <f>Calculations!L8</f>
        <v/>
      </c>
      <c r="AI7" s="24" t="str">
        <f>Calculations!L32</f>
        <v/>
      </c>
      <c r="AJ7" s="24" t="str">
        <f>Calculations!L56</f>
        <v/>
      </c>
      <c r="AK7" s="25" t="str">
        <f>Calculations!L80</f>
        <v/>
      </c>
      <c r="AL7" s="23" t="str">
        <f>Calculations!M8</f>
        <v/>
      </c>
      <c r="AM7" s="24" t="str">
        <f>Calculations!M32</f>
        <v/>
      </c>
      <c r="AN7" s="24" t="str">
        <f>Calculations!M56</f>
        <v/>
      </c>
      <c r="AO7" s="25" t="str">
        <f>Calculations!M80</f>
        <v/>
      </c>
      <c r="AP7" s="23" t="str">
        <f>Calculations!N8</f>
        <v/>
      </c>
      <c r="AQ7" s="24" t="str">
        <f>Calculations!N32</f>
        <v/>
      </c>
      <c r="AR7" s="24" t="str">
        <f>Calculations!N56</f>
        <v/>
      </c>
      <c r="AS7" s="25" t="str">
        <f>Calculations!N80</f>
        <v/>
      </c>
      <c r="AT7" s="23" t="str">
        <f>Calculations!O8</f>
        <v/>
      </c>
      <c r="AU7" s="24" t="str">
        <f>Calculations!O32</f>
        <v/>
      </c>
      <c r="AV7" s="24" t="str">
        <f>Calculations!O56</f>
        <v/>
      </c>
      <c r="AW7" s="25" t="str">
        <f>Calculations!O80</f>
        <v/>
      </c>
    </row>
    <row r="8" spans="1:57" s="15" customFormat="1" ht="14.1" customHeight="1" x14ac:dyDescent="0.25">
      <c r="A8" s="18" t="str">
        <f>'Gene Table'!B8</f>
        <v>CDH13</v>
      </c>
      <c r="B8" s="23">
        <f>Calculations!D9</f>
        <v>22.499538000000001</v>
      </c>
      <c r="C8" s="24">
        <f>Calculations!D33</f>
        <v>40</v>
      </c>
      <c r="D8" s="24">
        <f>Calculations!D57</f>
        <v>22.458368</v>
      </c>
      <c r="E8" s="25">
        <f>Calculations!D81</f>
        <v>32.418377</v>
      </c>
      <c r="F8" s="23">
        <f>Calculations!E9</f>
        <v>22.313023000000001</v>
      </c>
      <c r="G8" s="24">
        <f>Calculations!E33</f>
        <v>24.951649</v>
      </c>
      <c r="H8" s="24">
        <f>Calculations!E57</f>
        <v>23.125475000000002</v>
      </c>
      <c r="I8" s="25">
        <f>Calculations!E81</f>
        <v>31.675815999999998</v>
      </c>
      <c r="J8" s="23">
        <f>Calculations!F9</f>
        <v>22.637781</v>
      </c>
      <c r="K8" s="24">
        <f>Calculations!F33</f>
        <v>23.097556999999998</v>
      </c>
      <c r="L8" s="24">
        <f>Calculations!F57</f>
        <v>24.600687000000001</v>
      </c>
      <c r="M8" s="25">
        <f>Calculations!F81</f>
        <v>29.177437000000001</v>
      </c>
      <c r="N8" s="23">
        <f>Calculations!G9</f>
        <v>22.593005999999999</v>
      </c>
      <c r="O8" s="24">
        <f>Calculations!G33</f>
        <v>22.548855</v>
      </c>
      <c r="P8" s="24">
        <f>Calculations!G57</f>
        <v>28.543036000000001</v>
      </c>
      <c r="Q8" s="25">
        <f>Calculations!G81</f>
        <v>29.331268000000001</v>
      </c>
      <c r="R8" s="23" t="str">
        <f>Calculations!H9</f>
        <v/>
      </c>
      <c r="S8" s="24" t="str">
        <f>Calculations!H33</f>
        <v/>
      </c>
      <c r="T8" s="24" t="str">
        <f>Calculations!H57</f>
        <v/>
      </c>
      <c r="U8" s="25" t="str">
        <f>Calculations!H81</f>
        <v/>
      </c>
      <c r="V8" s="23" t="str">
        <f>Calculations!I9</f>
        <v/>
      </c>
      <c r="W8" s="24" t="str">
        <f>Calculations!I33</f>
        <v/>
      </c>
      <c r="X8" s="24" t="str">
        <f>Calculations!I57</f>
        <v/>
      </c>
      <c r="Y8" s="25" t="str">
        <f>Calculations!I81</f>
        <v/>
      </c>
      <c r="Z8" s="23" t="str">
        <f>Calculations!J9</f>
        <v/>
      </c>
      <c r="AA8" s="24" t="str">
        <f>Calculations!J33</f>
        <v/>
      </c>
      <c r="AB8" s="24" t="str">
        <f>Calculations!J57</f>
        <v/>
      </c>
      <c r="AC8" s="25" t="str">
        <f>Calculations!J81</f>
        <v/>
      </c>
      <c r="AD8" s="23" t="str">
        <f>Calculations!K9</f>
        <v/>
      </c>
      <c r="AE8" s="24" t="str">
        <f>Calculations!K33</f>
        <v/>
      </c>
      <c r="AF8" s="24" t="str">
        <f>Calculations!K57</f>
        <v/>
      </c>
      <c r="AG8" s="25" t="str">
        <f>Calculations!K81</f>
        <v/>
      </c>
      <c r="AH8" s="23" t="str">
        <f>Calculations!L9</f>
        <v/>
      </c>
      <c r="AI8" s="24" t="str">
        <f>Calculations!L33</f>
        <v/>
      </c>
      <c r="AJ8" s="24" t="str">
        <f>Calculations!L57</f>
        <v/>
      </c>
      <c r="AK8" s="25" t="str">
        <f>Calculations!L81</f>
        <v/>
      </c>
      <c r="AL8" s="23" t="str">
        <f>Calculations!M9</f>
        <v/>
      </c>
      <c r="AM8" s="24" t="str">
        <f>Calculations!M33</f>
        <v/>
      </c>
      <c r="AN8" s="24" t="str">
        <f>Calculations!M57</f>
        <v/>
      </c>
      <c r="AO8" s="25" t="str">
        <f>Calculations!M81</f>
        <v/>
      </c>
      <c r="AP8" s="23" t="str">
        <f>Calculations!N9</f>
        <v/>
      </c>
      <c r="AQ8" s="24" t="str">
        <f>Calculations!N33</f>
        <v/>
      </c>
      <c r="AR8" s="24" t="str">
        <f>Calculations!N57</f>
        <v/>
      </c>
      <c r="AS8" s="25" t="str">
        <f>Calculations!N81</f>
        <v/>
      </c>
      <c r="AT8" s="23" t="str">
        <f>Calculations!O9</f>
        <v/>
      </c>
      <c r="AU8" s="24" t="str">
        <f>Calculations!O33</f>
        <v/>
      </c>
      <c r="AV8" s="24" t="str">
        <f>Calculations!O57</f>
        <v/>
      </c>
      <c r="AW8" s="25" t="str">
        <f>Calculations!O81</f>
        <v/>
      </c>
    </row>
    <row r="9" spans="1:57" s="15" customFormat="1" ht="14.1" customHeight="1" x14ac:dyDescent="0.25">
      <c r="A9" s="18" t="str">
        <f>'Gene Table'!B9</f>
        <v>CDKN1C</v>
      </c>
      <c r="B9" s="23">
        <f>Calculations!D10</f>
        <v>22.91168</v>
      </c>
      <c r="C9" s="24">
        <f>Calculations!D34</f>
        <v>25.807729999999999</v>
      </c>
      <c r="D9" s="24">
        <f>Calculations!D58</f>
        <v>23.804130000000001</v>
      </c>
      <c r="E9" s="25">
        <f>Calculations!D82</f>
        <v>26.811878</v>
      </c>
      <c r="F9" s="23">
        <f>Calculations!E10</f>
        <v>22.979925000000001</v>
      </c>
      <c r="G9" s="24">
        <f>Calculations!E34</f>
        <v>24.646629999999998</v>
      </c>
      <c r="H9" s="24">
        <f>Calculations!E58</f>
        <v>24.111221</v>
      </c>
      <c r="I9" s="25">
        <f>Calculations!E82</f>
        <v>26.232277</v>
      </c>
      <c r="J9" s="23">
        <f>Calculations!F10</f>
        <v>22.996416</v>
      </c>
      <c r="K9" s="24">
        <f>Calculations!F34</f>
        <v>23.452041999999999</v>
      </c>
      <c r="L9" s="24">
        <f>Calculations!F58</f>
        <v>25.012357999999999</v>
      </c>
      <c r="M9" s="25">
        <f>Calculations!F82</f>
        <v>27.389841000000001</v>
      </c>
      <c r="N9" s="23">
        <f>Calculations!G10</f>
        <v>23.052959999999999</v>
      </c>
      <c r="O9" s="24">
        <f>Calculations!G34</f>
        <v>23.100801000000001</v>
      </c>
      <c r="P9" s="24">
        <f>Calculations!G58</f>
        <v>26.886381</v>
      </c>
      <c r="Q9" s="25">
        <f>Calculations!G82</f>
        <v>28.537443</v>
      </c>
      <c r="R9" s="23" t="str">
        <f>Calculations!H10</f>
        <v/>
      </c>
      <c r="S9" s="24" t="str">
        <f>Calculations!H34</f>
        <v/>
      </c>
      <c r="T9" s="24" t="str">
        <f>Calculations!H58</f>
        <v/>
      </c>
      <c r="U9" s="25" t="str">
        <f>Calculations!H82</f>
        <v/>
      </c>
      <c r="V9" s="23" t="str">
        <f>Calculations!I10</f>
        <v/>
      </c>
      <c r="W9" s="24" t="str">
        <f>Calculations!I34</f>
        <v/>
      </c>
      <c r="X9" s="24" t="str">
        <f>Calculations!I58</f>
        <v/>
      </c>
      <c r="Y9" s="25" t="str">
        <f>Calculations!I82</f>
        <v/>
      </c>
      <c r="Z9" s="23" t="str">
        <f>Calculations!J10</f>
        <v/>
      </c>
      <c r="AA9" s="24" t="str">
        <f>Calculations!J34</f>
        <v/>
      </c>
      <c r="AB9" s="24" t="str">
        <f>Calculations!J58</f>
        <v/>
      </c>
      <c r="AC9" s="25" t="str">
        <f>Calculations!J82</f>
        <v/>
      </c>
      <c r="AD9" s="23" t="str">
        <f>Calculations!K10</f>
        <v/>
      </c>
      <c r="AE9" s="24" t="str">
        <f>Calculations!K34</f>
        <v/>
      </c>
      <c r="AF9" s="24" t="str">
        <f>Calculations!K58</f>
        <v/>
      </c>
      <c r="AG9" s="25" t="str">
        <f>Calculations!K82</f>
        <v/>
      </c>
      <c r="AH9" s="23" t="str">
        <f>Calculations!L10</f>
        <v/>
      </c>
      <c r="AI9" s="24" t="str">
        <f>Calculations!L34</f>
        <v/>
      </c>
      <c r="AJ9" s="24" t="str">
        <f>Calculations!L58</f>
        <v/>
      </c>
      <c r="AK9" s="25" t="str">
        <f>Calculations!L82</f>
        <v/>
      </c>
      <c r="AL9" s="23" t="str">
        <f>Calculations!M10</f>
        <v/>
      </c>
      <c r="AM9" s="24" t="str">
        <f>Calculations!M34</f>
        <v/>
      </c>
      <c r="AN9" s="24" t="str">
        <f>Calculations!M58</f>
        <v/>
      </c>
      <c r="AO9" s="25" t="str">
        <f>Calculations!M82</f>
        <v/>
      </c>
      <c r="AP9" s="23" t="str">
        <f>Calculations!N10</f>
        <v/>
      </c>
      <c r="AQ9" s="24" t="str">
        <f>Calculations!N34</f>
        <v/>
      </c>
      <c r="AR9" s="24" t="str">
        <f>Calculations!N58</f>
        <v/>
      </c>
      <c r="AS9" s="25" t="str">
        <f>Calculations!N82</f>
        <v/>
      </c>
      <c r="AT9" s="23" t="str">
        <f>Calculations!O10</f>
        <v/>
      </c>
      <c r="AU9" s="24" t="str">
        <f>Calculations!O34</f>
        <v/>
      </c>
      <c r="AV9" s="24" t="str">
        <f>Calculations!O58</f>
        <v/>
      </c>
      <c r="AW9" s="25" t="str">
        <f>Calculations!O82</f>
        <v/>
      </c>
    </row>
    <row r="10" spans="1:57" s="15" customFormat="1" ht="14.1" customHeight="1" x14ac:dyDescent="0.25">
      <c r="A10" s="18" t="str">
        <f>'Gene Table'!B10</f>
        <v>CDKN2A</v>
      </c>
      <c r="B10" s="23">
        <f>Calculations!D11</f>
        <v>22.477900999999999</v>
      </c>
      <c r="C10" s="24">
        <f>Calculations!D35</f>
        <v>40</v>
      </c>
      <c r="D10" s="24">
        <f>Calculations!D59</f>
        <v>22.516272000000001</v>
      </c>
      <c r="E10" s="25">
        <f>Calculations!D83</f>
        <v>33.612316</v>
      </c>
      <c r="F10" s="23">
        <f>Calculations!E11</f>
        <v>22.505054000000001</v>
      </c>
      <c r="G10" s="24">
        <f>Calculations!E35</f>
        <v>24.776039999999998</v>
      </c>
      <c r="H10" s="24">
        <f>Calculations!E59</f>
        <v>22.973033999999998</v>
      </c>
      <c r="I10" s="25">
        <f>Calculations!E83</f>
        <v>30.778767000000002</v>
      </c>
      <c r="J10" s="23">
        <f>Calculations!F11</f>
        <v>22.523678</v>
      </c>
      <c r="K10" s="24">
        <f>Calculations!F35</f>
        <v>22.988993000000001</v>
      </c>
      <c r="L10" s="24">
        <f>Calculations!F59</f>
        <v>24.486542</v>
      </c>
      <c r="M10" s="25">
        <f>Calculations!F83</f>
        <v>29.194136</v>
      </c>
      <c r="N10" s="23">
        <f>Calculations!G11</f>
        <v>22.657084999999999</v>
      </c>
      <c r="O10" s="24">
        <f>Calculations!G35</f>
        <v>22.652428</v>
      </c>
      <c r="P10" s="24">
        <f>Calculations!G59</f>
        <v>28.086113000000001</v>
      </c>
      <c r="Q10" s="25">
        <f>Calculations!G83</f>
        <v>28.885836000000001</v>
      </c>
      <c r="R10" s="23" t="str">
        <f>Calculations!H11</f>
        <v/>
      </c>
      <c r="S10" s="24" t="str">
        <f>Calculations!H35</f>
        <v/>
      </c>
      <c r="T10" s="24" t="str">
        <f>Calculations!H59</f>
        <v/>
      </c>
      <c r="U10" s="25" t="str">
        <f>Calculations!H83</f>
        <v/>
      </c>
      <c r="V10" s="23" t="str">
        <f>Calculations!I11</f>
        <v/>
      </c>
      <c r="W10" s="24" t="str">
        <f>Calculations!I35</f>
        <v/>
      </c>
      <c r="X10" s="24" t="str">
        <f>Calculations!I59</f>
        <v/>
      </c>
      <c r="Y10" s="25" t="str">
        <f>Calculations!I83</f>
        <v/>
      </c>
      <c r="Z10" s="23" t="str">
        <f>Calculations!J11</f>
        <v/>
      </c>
      <c r="AA10" s="24" t="str">
        <f>Calculations!J35</f>
        <v/>
      </c>
      <c r="AB10" s="24" t="str">
        <f>Calculations!J59</f>
        <v/>
      </c>
      <c r="AC10" s="25" t="str">
        <f>Calculations!J83</f>
        <v/>
      </c>
      <c r="AD10" s="23" t="str">
        <f>Calculations!K11</f>
        <v/>
      </c>
      <c r="AE10" s="24" t="str">
        <f>Calculations!K35</f>
        <v/>
      </c>
      <c r="AF10" s="24" t="str">
        <f>Calculations!K59</f>
        <v/>
      </c>
      <c r="AG10" s="25" t="str">
        <f>Calculations!K83</f>
        <v/>
      </c>
      <c r="AH10" s="23" t="str">
        <f>Calculations!L11</f>
        <v/>
      </c>
      <c r="AI10" s="24" t="str">
        <f>Calculations!L35</f>
        <v/>
      </c>
      <c r="AJ10" s="24" t="str">
        <f>Calculations!L59</f>
        <v/>
      </c>
      <c r="AK10" s="25" t="str">
        <f>Calculations!L83</f>
        <v/>
      </c>
      <c r="AL10" s="23" t="str">
        <f>Calculations!M11</f>
        <v/>
      </c>
      <c r="AM10" s="24" t="str">
        <f>Calculations!M35</f>
        <v/>
      </c>
      <c r="AN10" s="24" t="str">
        <f>Calculations!M59</f>
        <v/>
      </c>
      <c r="AO10" s="25" t="str">
        <f>Calculations!M83</f>
        <v/>
      </c>
      <c r="AP10" s="23" t="str">
        <f>Calculations!N11</f>
        <v/>
      </c>
      <c r="AQ10" s="24" t="str">
        <f>Calculations!N35</f>
        <v/>
      </c>
      <c r="AR10" s="24" t="str">
        <f>Calculations!N59</f>
        <v/>
      </c>
      <c r="AS10" s="25" t="str">
        <f>Calculations!N83</f>
        <v/>
      </c>
      <c r="AT10" s="23" t="str">
        <f>Calculations!O11</f>
        <v/>
      </c>
      <c r="AU10" s="24" t="str">
        <f>Calculations!O35</f>
        <v/>
      </c>
      <c r="AV10" s="24" t="str">
        <f>Calculations!O59</f>
        <v/>
      </c>
      <c r="AW10" s="25" t="str">
        <f>Calculations!O83</f>
        <v/>
      </c>
    </row>
    <row r="11" spans="1:57" s="15" customFormat="1" ht="14.1" customHeight="1" x14ac:dyDescent="0.25">
      <c r="A11" s="18" t="str">
        <f>'Gene Table'!B11</f>
        <v>ESR1</v>
      </c>
      <c r="B11" s="23">
        <f>Calculations!D12</f>
        <v>23.106770000000001</v>
      </c>
      <c r="C11" s="24">
        <f>Calculations!D36</f>
        <v>40</v>
      </c>
      <c r="D11" s="24">
        <f>Calculations!D60</f>
        <v>23.338989999999999</v>
      </c>
      <c r="E11" s="25">
        <f>Calculations!D84</f>
        <v>34.846119999999999</v>
      </c>
      <c r="F11" s="23">
        <f>Calculations!E12</f>
        <v>23.062232999999999</v>
      </c>
      <c r="G11" s="24">
        <f>Calculations!E36</f>
        <v>25.716082</v>
      </c>
      <c r="H11" s="24">
        <f>Calculations!E60</f>
        <v>23.812177999999999</v>
      </c>
      <c r="I11" s="25">
        <f>Calculations!E84</f>
        <v>32.941746000000002</v>
      </c>
      <c r="J11" s="23">
        <f>Calculations!F12</f>
        <v>23.316824</v>
      </c>
      <c r="K11" s="24">
        <f>Calculations!F36</f>
        <v>24.227143999999999</v>
      </c>
      <c r="L11" s="24">
        <f>Calculations!F60</f>
        <v>25.670100999999999</v>
      </c>
      <c r="M11" s="25">
        <f>Calculations!F84</f>
        <v>31.379517</v>
      </c>
      <c r="N11" s="23">
        <f>Calculations!G12</f>
        <v>23.100733000000002</v>
      </c>
      <c r="O11" s="24">
        <f>Calculations!G36</f>
        <v>23.418419</v>
      </c>
      <c r="P11" s="24">
        <f>Calculations!G60</f>
        <v>29.386323999999998</v>
      </c>
      <c r="Q11" s="25">
        <f>Calculations!G84</f>
        <v>31.834144999999999</v>
      </c>
      <c r="R11" s="23" t="str">
        <f>Calculations!H12</f>
        <v/>
      </c>
      <c r="S11" s="24" t="str">
        <f>Calculations!H36</f>
        <v/>
      </c>
      <c r="T11" s="24" t="str">
        <f>Calculations!H60</f>
        <v/>
      </c>
      <c r="U11" s="25" t="str">
        <f>Calculations!H84</f>
        <v/>
      </c>
      <c r="V11" s="23" t="str">
        <f>Calculations!I12</f>
        <v/>
      </c>
      <c r="W11" s="24" t="str">
        <f>Calculations!I36</f>
        <v/>
      </c>
      <c r="X11" s="24" t="str">
        <f>Calculations!I60</f>
        <v/>
      </c>
      <c r="Y11" s="25" t="str">
        <f>Calculations!I84</f>
        <v/>
      </c>
      <c r="Z11" s="23" t="str">
        <f>Calculations!J12</f>
        <v/>
      </c>
      <c r="AA11" s="24" t="str">
        <f>Calculations!J36</f>
        <v/>
      </c>
      <c r="AB11" s="24" t="str">
        <f>Calculations!J60</f>
        <v/>
      </c>
      <c r="AC11" s="25" t="str">
        <f>Calculations!J84</f>
        <v/>
      </c>
      <c r="AD11" s="23" t="str">
        <f>Calculations!K12</f>
        <v/>
      </c>
      <c r="AE11" s="24" t="str">
        <f>Calculations!K36</f>
        <v/>
      </c>
      <c r="AF11" s="24" t="str">
        <f>Calculations!K60</f>
        <v/>
      </c>
      <c r="AG11" s="25" t="str">
        <f>Calculations!K84</f>
        <v/>
      </c>
      <c r="AH11" s="23" t="str">
        <f>Calculations!L12</f>
        <v/>
      </c>
      <c r="AI11" s="24" t="str">
        <f>Calculations!L36</f>
        <v/>
      </c>
      <c r="AJ11" s="24" t="str">
        <f>Calculations!L60</f>
        <v/>
      </c>
      <c r="AK11" s="25" t="str">
        <f>Calculations!L84</f>
        <v/>
      </c>
      <c r="AL11" s="23" t="str">
        <f>Calculations!M12</f>
        <v/>
      </c>
      <c r="AM11" s="24" t="str">
        <f>Calculations!M36</f>
        <v/>
      </c>
      <c r="AN11" s="24" t="str">
        <f>Calculations!M60</f>
        <v/>
      </c>
      <c r="AO11" s="25" t="str">
        <f>Calculations!M84</f>
        <v/>
      </c>
      <c r="AP11" s="23" t="str">
        <f>Calculations!N12</f>
        <v/>
      </c>
      <c r="AQ11" s="24" t="str">
        <f>Calculations!N36</f>
        <v/>
      </c>
      <c r="AR11" s="24" t="str">
        <f>Calculations!N60</f>
        <v/>
      </c>
      <c r="AS11" s="25" t="str">
        <f>Calculations!N84</f>
        <v/>
      </c>
      <c r="AT11" s="23" t="str">
        <f>Calculations!O12</f>
        <v/>
      </c>
      <c r="AU11" s="24" t="str">
        <f>Calculations!O36</f>
        <v/>
      </c>
      <c r="AV11" s="24" t="str">
        <f>Calculations!O60</f>
        <v/>
      </c>
      <c r="AW11" s="25" t="str">
        <f>Calculations!O84</f>
        <v/>
      </c>
    </row>
    <row r="12" spans="1:57" s="15" customFormat="1" ht="14.1" customHeight="1" x14ac:dyDescent="0.25">
      <c r="A12" s="18" t="str">
        <f>'Gene Table'!B12</f>
        <v>GSTP1</v>
      </c>
      <c r="B12" s="23">
        <f>Calculations!D13</f>
        <v>22.112819999999999</v>
      </c>
      <c r="C12" s="24">
        <f>Calculations!D37</f>
        <v>40</v>
      </c>
      <c r="D12" s="24">
        <f>Calculations!D61</f>
        <v>22.184947999999999</v>
      </c>
      <c r="E12" s="25">
        <f>Calculations!D85</f>
        <v>40</v>
      </c>
      <c r="F12" s="23">
        <f>Calculations!E13</f>
        <v>22.316137000000001</v>
      </c>
      <c r="G12" s="24">
        <f>Calculations!E37</f>
        <v>24.525677000000002</v>
      </c>
      <c r="H12" s="24">
        <f>Calculations!E61</f>
        <v>22.809912000000001</v>
      </c>
      <c r="I12" s="25">
        <f>Calculations!E85</f>
        <v>30.207653000000001</v>
      </c>
      <c r="J12" s="23">
        <f>Calculations!F13</f>
        <v>22.350538</v>
      </c>
      <c r="K12" s="24">
        <f>Calculations!F37</f>
        <v>22.724377</v>
      </c>
      <c r="L12" s="24">
        <f>Calculations!F61</f>
        <v>24.442056999999998</v>
      </c>
      <c r="M12" s="25">
        <f>Calculations!F85</f>
        <v>29.066862</v>
      </c>
      <c r="N12" s="23">
        <f>Calculations!G13</f>
        <v>22.265968000000001</v>
      </c>
      <c r="O12" s="24">
        <f>Calculations!G37</f>
        <v>22.277746</v>
      </c>
      <c r="P12" s="24">
        <f>Calculations!G61</f>
        <v>27.115017000000002</v>
      </c>
      <c r="Q12" s="25">
        <f>Calculations!G85</f>
        <v>28.553932</v>
      </c>
      <c r="R12" s="23" t="str">
        <f>Calculations!H13</f>
        <v/>
      </c>
      <c r="S12" s="24" t="str">
        <f>Calculations!H37</f>
        <v/>
      </c>
      <c r="T12" s="24" t="str">
        <f>Calculations!H61</f>
        <v/>
      </c>
      <c r="U12" s="25" t="str">
        <f>Calculations!H85</f>
        <v/>
      </c>
      <c r="V12" s="23" t="str">
        <f>Calculations!I13</f>
        <v/>
      </c>
      <c r="W12" s="24" t="str">
        <f>Calculations!I37</f>
        <v/>
      </c>
      <c r="X12" s="24" t="str">
        <f>Calculations!I61</f>
        <v/>
      </c>
      <c r="Y12" s="25" t="str">
        <f>Calculations!I85</f>
        <v/>
      </c>
      <c r="Z12" s="23" t="str">
        <f>Calculations!J13</f>
        <v/>
      </c>
      <c r="AA12" s="24" t="str">
        <f>Calculations!J37</f>
        <v/>
      </c>
      <c r="AB12" s="24" t="str">
        <f>Calculations!J61</f>
        <v/>
      </c>
      <c r="AC12" s="25" t="str">
        <f>Calculations!J85</f>
        <v/>
      </c>
      <c r="AD12" s="23" t="str">
        <f>Calculations!K13</f>
        <v/>
      </c>
      <c r="AE12" s="24" t="str">
        <f>Calculations!K37</f>
        <v/>
      </c>
      <c r="AF12" s="24" t="str">
        <f>Calculations!K61</f>
        <v/>
      </c>
      <c r="AG12" s="25" t="str">
        <f>Calculations!K85</f>
        <v/>
      </c>
      <c r="AH12" s="23" t="str">
        <f>Calculations!L13</f>
        <v/>
      </c>
      <c r="AI12" s="24" t="str">
        <f>Calculations!L37</f>
        <v/>
      </c>
      <c r="AJ12" s="24" t="str">
        <f>Calculations!L61</f>
        <v/>
      </c>
      <c r="AK12" s="25" t="str">
        <f>Calculations!L85</f>
        <v/>
      </c>
      <c r="AL12" s="23" t="str">
        <f>Calculations!M13</f>
        <v/>
      </c>
      <c r="AM12" s="24" t="str">
        <f>Calculations!M37</f>
        <v/>
      </c>
      <c r="AN12" s="24" t="str">
        <f>Calculations!M61</f>
        <v/>
      </c>
      <c r="AO12" s="25" t="str">
        <f>Calculations!M85</f>
        <v/>
      </c>
      <c r="AP12" s="23" t="str">
        <f>Calculations!N13</f>
        <v/>
      </c>
      <c r="AQ12" s="24" t="str">
        <f>Calculations!N37</f>
        <v/>
      </c>
      <c r="AR12" s="24" t="str">
        <f>Calculations!N61</f>
        <v/>
      </c>
      <c r="AS12" s="25" t="str">
        <f>Calculations!N85</f>
        <v/>
      </c>
      <c r="AT12" s="23" t="str">
        <f>Calculations!O13</f>
        <v/>
      </c>
      <c r="AU12" s="24" t="str">
        <f>Calculations!O37</f>
        <v/>
      </c>
      <c r="AV12" s="24" t="str">
        <f>Calculations!O61</f>
        <v/>
      </c>
      <c r="AW12" s="25" t="str">
        <f>Calculations!O85</f>
        <v/>
      </c>
    </row>
    <row r="13" spans="1:57" s="15" customFormat="1" ht="14.1" customHeight="1" x14ac:dyDescent="0.25">
      <c r="A13" s="18" t="str">
        <f>'Gene Table'!B13</f>
        <v>HIC1</v>
      </c>
      <c r="B13" s="23">
        <f>Calculations!D14</f>
        <v>25.284023000000001</v>
      </c>
      <c r="C13" s="24">
        <f>Calculations!D38</f>
        <v>31.353900000000003</v>
      </c>
      <c r="D13" s="24">
        <f>Calculations!D62</f>
        <v>25.407548999999999</v>
      </c>
      <c r="E13" s="25">
        <f>Calculations!D86</f>
        <v>34.572290000000002</v>
      </c>
      <c r="F13" s="23">
        <f>Calculations!E14</f>
        <v>25.481684000000001</v>
      </c>
      <c r="G13" s="24">
        <f>Calculations!E38</f>
        <v>29.023140000000001</v>
      </c>
      <c r="H13" s="24">
        <f>Calculations!E62</f>
        <v>25.883496999999998</v>
      </c>
      <c r="I13" s="25">
        <f>Calculations!E86</f>
        <v>33.010530000000003</v>
      </c>
      <c r="J13" s="23">
        <f>Calculations!F14</f>
        <v>26.718578000000001</v>
      </c>
      <c r="K13" s="24">
        <f>Calculations!F38</f>
        <v>27.595171000000001</v>
      </c>
      <c r="L13" s="24">
        <f>Calculations!F62</f>
        <v>27.316179999999999</v>
      </c>
      <c r="M13" s="25">
        <f>Calculations!F86</f>
        <v>31.281610000000001</v>
      </c>
      <c r="N13" s="23">
        <f>Calculations!G14</f>
        <v>26.3</v>
      </c>
      <c r="O13" s="24">
        <f>Calculations!G38</f>
        <v>26.8</v>
      </c>
      <c r="P13" s="24">
        <f>Calculations!G62</f>
        <v>30.737279999999998</v>
      </c>
      <c r="Q13" s="25">
        <f>Calculations!G86</f>
        <v>31.627980000000001</v>
      </c>
      <c r="R13" s="23" t="str">
        <f>Calculations!H14</f>
        <v/>
      </c>
      <c r="S13" s="24" t="str">
        <f>Calculations!H38</f>
        <v/>
      </c>
      <c r="T13" s="24" t="str">
        <f>Calculations!H62</f>
        <v/>
      </c>
      <c r="U13" s="25" t="str">
        <f>Calculations!H86</f>
        <v/>
      </c>
      <c r="V13" s="23" t="str">
        <f>Calculations!I14</f>
        <v/>
      </c>
      <c r="W13" s="24" t="str">
        <f>Calculations!I38</f>
        <v/>
      </c>
      <c r="X13" s="24" t="str">
        <f>Calculations!I62</f>
        <v/>
      </c>
      <c r="Y13" s="25" t="str">
        <f>Calculations!I86</f>
        <v/>
      </c>
      <c r="Z13" s="23" t="str">
        <f>Calculations!J14</f>
        <v/>
      </c>
      <c r="AA13" s="24" t="str">
        <f>Calculations!J38</f>
        <v/>
      </c>
      <c r="AB13" s="24" t="str">
        <f>Calculations!J62</f>
        <v/>
      </c>
      <c r="AC13" s="25" t="str">
        <f>Calculations!J86</f>
        <v/>
      </c>
      <c r="AD13" s="23" t="str">
        <f>Calculations!K14</f>
        <v/>
      </c>
      <c r="AE13" s="24" t="str">
        <f>Calculations!K38</f>
        <v/>
      </c>
      <c r="AF13" s="24" t="str">
        <f>Calculations!K62</f>
        <v/>
      </c>
      <c r="AG13" s="25" t="str">
        <f>Calculations!K86</f>
        <v/>
      </c>
      <c r="AH13" s="23" t="str">
        <f>Calculations!L14</f>
        <v/>
      </c>
      <c r="AI13" s="24" t="str">
        <f>Calculations!L38</f>
        <v/>
      </c>
      <c r="AJ13" s="24" t="str">
        <f>Calculations!L62</f>
        <v/>
      </c>
      <c r="AK13" s="25" t="str">
        <f>Calculations!L86</f>
        <v/>
      </c>
      <c r="AL13" s="23" t="str">
        <f>Calculations!M14</f>
        <v/>
      </c>
      <c r="AM13" s="24" t="str">
        <f>Calculations!M38</f>
        <v/>
      </c>
      <c r="AN13" s="24" t="str">
        <f>Calculations!M62</f>
        <v/>
      </c>
      <c r="AO13" s="25" t="str">
        <f>Calculations!M86</f>
        <v/>
      </c>
      <c r="AP13" s="23" t="str">
        <f>Calculations!N14</f>
        <v/>
      </c>
      <c r="AQ13" s="24" t="str">
        <f>Calculations!N38</f>
        <v/>
      </c>
      <c r="AR13" s="24" t="str">
        <f>Calculations!N62</f>
        <v/>
      </c>
      <c r="AS13" s="25" t="str">
        <f>Calculations!N86</f>
        <v/>
      </c>
      <c r="AT13" s="23" t="str">
        <f>Calculations!O14</f>
        <v/>
      </c>
      <c r="AU13" s="24" t="str">
        <f>Calculations!O38</f>
        <v/>
      </c>
      <c r="AV13" s="24" t="str">
        <f>Calculations!O62</f>
        <v/>
      </c>
      <c r="AW13" s="25" t="str">
        <f>Calculations!O86</f>
        <v/>
      </c>
    </row>
    <row r="14" spans="1:57" s="15" customFormat="1" ht="14.1" customHeight="1" x14ac:dyDescent="0.25">
      <c r="A14" s="18" t="str">
        <f>'Gene Table'!B14</f>
        <v>MGMT</v>
      </c>
      <c r="B14" s="23">
        <f>Calculations!D15</f>
        <v>24.540174</v>
      </c>
      <c r="C14" s="24">
        <f>Calculations!D39</f>
        <v>35.850619999999999</v>
      </c>
      <c r="D14" s="24">
        <f>Calculations!D63</f>
        <v>24.512926</v>
      </c>
      <c r="E14" s="25">
        <f>Calculations!D87</f>
        <v>37.576529999999998</v>
      </c>
      <c r="F14" s="23">
        <f>Calculations!E15</f>
        <v>24.574809999999999</v>
      </c>
      <c r="G14" s="24">
        <f>Calculations!E39</f>
        <v>27.358934000000001</v>
      </c>
      <c r="H14" s="24">
        <f>Calculations!E63</f>
        <v>25.152971000000001</v>
      </c>
      <c r="I14" s="25">
        <f>Calculations!E87</f>
        <v>31.679609999999997</v>
      </c>
      <c r="J14" s="23">
        <f>Calculations!F15</f>
        <v>24.898098000000001</v>
      </c>
      <c r="K14" s="24">
        <f>Calculations!F39</f>
        <v>25.496003999999999</v>
      </c>
      <c r="L14" s="24">
        <f>Calculations!F63</f>
        <v>26.766403</v>
      </c>
      <c r="M14" s="25">
        <f>Calculations!F87</f>
        <v>31.031579999999998</v>
      </c>
      <c r="N14" s="23">
        <f>Calculations!G15</f>
        <v>25.030224</v>
      </c>
      <c r="O14" s="24">
        <f>Calculations!G39</f>
        <v>25.224875999999998</v>
      </c>
      <c r="P14" s="24">
        <f>Calculations!G63</f>
        <v>30.411704999999998</v>
      </c>
      <c r="Q14" s="25">
        <f>Calculations!G87</f>
        <v>31.475037</v>
      </c>
      <c r="R14" s="23" t="str">
        <f>Calculations!H15</f>
        <v/>
      </c>
      <c r="S14" s="24" t="str">
        <f>Calculations!H39</f>
        <v/>
      </c>
      <c r="T14" s="24" t="str">
        <f>Calculations!H63</f>
        <v/>
      </c>
      <c r="U14" s="25" t="str">
        <f>Calculations!H87</f>
        <v/>
      </c>
      <c r="V14" s="23" t="str">
        <f>Calculations!I15</f>
        <v/>
      </c>
      <c r="W14" s="24" t="str">
        <f>Calculations!I39</f>
        <v/>
      </c>
      <c r="X14" s="24" t="str">
        <f>Calculations!I63</f>
        <v/>
      </c>
      <c r="Y14" s="25" t="str">
        <f>Calculations!I87</f>
        <v/>
      </c>
      <c r="Z14" s="23" t="str">
        <f>Calculations!J15</f>
        <v/>
      </c>
      <c r="AA14" s="24" t="str">
        <f>Calculations!J39</f>
        <v/>
      </c>
      <c r="AB14" s="24" t="str">
        <f>Calculations!J63</f>
        <v/>
      </c>
      <c r="AC14" s="25" t="str">
        <f>Calculations!J87</f>
        <v/>
      </c>
      <c r="AD14" s="23" t="str">
        <f>Calculations!K15</f>
        <v/>
      </c>
      <c r="AE14" s="24" t="str">
        <f>Calculations!K39</f>
        <v/>
      </c>
      <c r="AF14" s="24" t="str">
        <f>Calculations!K63</f>
        <v/>
      </c>
      <c r="AG14" s="25" t="str">
        <f>Calculations!K87</f>
        <v/>
      </c>
      <c r="AH14" s="23" t="str">
        <f>Calculations!L15</f>
        <v/>
      </c>
      <c r="AI14" s="24" t="str">
        <f>Calculations!L39</f>
        <v/>
      </c>
      <c r="AJ14" s="24" t="str">
        <f>Calculations!L63</f>
        <v/>
      </c>
      <c r="AK14" s="25" t="str">
        <f>Calculations!L87</f>
        <v/>
      </c>
      <c r="AL14" s="23" t="str">
        <f>Calculations!M15</f>
        <v/>
      </c>
      <c r="AM14" s="24" t="str">
        <f>Calculations!M39</f>
        <v/>
      </c>
      <c r="AN14" s="24" t="str">
        <f>Calculations!M63</f>
        <v/>
      </c>
      <c r="AO14" s="25" t="str">
        <f>Calculations!M87</f>
        <v/>
      </c>
      <c r="AP14" s="23" t="str">
        <f>Calculations!N15</f>
        <v/>
      </c>
      <c r="AQ14" s="24" t="str">
        <f>Calculations!N39</f>
        <v/>
      </c>
      <c r="AR14" s="24" t="str">
        <f>Calculations!N63</f>
        <v/>
      </c>
      <c r="AS14" s="25" t="str">
        <f>Calculations!N87</f>
        <v/>
      </c>
      <c r="AT14" s="23" t="str">
        <f>Calculations!O15</f>
        <v/>
      </c>
      <c r="AU14" s="24" t="str">
        <f>Calculations!O39</f>
        <v/>
      </c>
      <c r="AV14" s="24" t="str">
        <f>Calculations!O63</f>
        <v/>
      </c>
      <c r="AW14" s="25" t="str">
        <f>Calculations!O87</f>
        <v/>
      </c>
    </row>
    <row r="15" spans="1:57" s="15" customFormat="1" ht="14.1" customHeight="1" x14ac:dyDescent="0.25">
      <c r="A15" s="18" t="str">
        <f>'Gene Table'!B15</f>
        <v>PRDM2</v>
      </c>
      <c r="B15" s="23">
        <f>Calculations!D16</f>
        <v>21.645319000000001</v>
      </c>
      <c r="C15" s="24">
        <f>Calculations!D40</f>
        <v>40</v>
      </c>
      <c r="D15" s="24">
        <f>Calculations!D64</f>
        <v>21.687301999999999</v>
      </c>
      <c r="E15" s="25">
        <f>Calculations!D88</f>
        <v>33.755695000000003</v>
      </c>
      <c r="F15" s="23">
        <f>Calculations!E16</f>
        <v>21.573124</v>
      </c>
      <c r="G15" s="24">
        <f>Calculations!E40</f>
        <v>24.252814999999998</v>
      </c>
      <c r="H15" s="24">
        <f>Calculations!E64</f>
        <v>22.084911000000002</v>
      </c>
      <c r="I15" s="25">
        <f>Calculations!E88</f>
        <v>40</v>
      </c>
      <c r="J15" s="23">
        <f>Calculations!F16</f>
        <v>21.511555000000001</v>
      </c>
      <c r="K15" s="24">
        <f>Calculations!F40</f>
        <v>22.250532</v>
      </c>
      <c r="L15" s="24">
        <f>Calculations!F64</f>
        <v>23.819379999999999</v>
      </c>
      <c r="M15" s="25">
        <f>Calculations!F88</f>
        <v>28.881073000000001</v>
      </c>
      <c r="N15" s="23">
        <f>Calculations!G16</f>
        <v>21.512636000000001</v>
      </c>
      <c r="O15" s="24">
        <f>Calculations!G40</f>
        <v>21.788022999999999</v>
      </c>
      <c r="P15" s="24">
        <f>Calculations!G64</f>
        <v>29.782233999999999</v>
      </c>
      <c r="Q15" s="25">
        <f>Calculations!G88</f>
        <v>29.635819999999999</v>
      </c>
      <c r="R15" s="23" t="str">
        <f>Calculations!H16</f>
        <v/>
      </c>
      <c r="S15" s="24" t="str">
        <f>Calculations!H40</f>
        <v/>
      </c>
      <c r="T15" s="24" t="str">
        <f>Calculations!H64</f>
        <v/>
      </c>
      <c r="U15" s="25" t="str">
        <f>Calculations!H88</f>
        <v/>
      </c>
      <c r="V15" s="23" t="str">
        <f>Calculations!I16</f>
        <v/>
      </c>
      <c r="W15" s="24" t="str">
        <f>Calculations!I40</f>
        <v/>
      </c>
      <c r="X15" s="24" t="str">
        <f>Calculations!I64</f>
        <v/>
      </c>
      <c r="Y15" s="25" t="str">
        <f>Calculations!I88</f>
        <v/>
      </c>
      <c r="Z15" s="23" t="str">
        <f>Calculations!J16</f>
        <v/>
      </c>
      <c r="AA15" s="24" t="str">
        <f>Calculations!J40</f>
        <v/>
      </c>
      <c r="AB15" s="24" t="str">
        <f>Calculations!J64</f>
        <v/>
      </c>
      <c r="AC15" s="25" t="str">
        <f>Calculations!J88</f>
        <v/>
      </c>
      <c r="AD15" s="23" t="str">
        <f>Calculations!K16</f>
        <v/>
      </c>
      <c r="AE15" s="24" t="str">
        <f>Calculations!K40</f>
        <v/>
      </c>
      <c r="AF15" s="24" t="str">
        <f>Calculations!K64</f>
        <v/>
      </c>
      <c r="AG15" s="25" t="str">
        <f>Calculations!K88</f>
        <v/>
      </c>
      <c r="AH15" s="23" t="str">
        <f>Calculations!L16</f>
        <v/>
      </c>
      <c r="AI15" s="24" t="str">
        <f>Calculations!L40</f>
        <v/>
      </c>
      <c r="AJ15" s="24" t="str">
        <f>Calculations!L64</f>
        <v/>
      </c>
      <c r="AK15" s="25" t="str">
        <f>Calculations!L88</f>
        <v/>
      </c>
      <c r="AL15" s="23" t="str">
        <f>Calculations!M16</f>
        <v/>
      </c>
      <c r="AM15" s="24" t="str">
        <f>Calculations!M40</f>
        <v/>
      </c>
      <c r="AN15" s="24" t="str">
        <f>Calculations!M64</f>
        <v/>
      </c>
      <c r="AO15" s="25" t="str">
        <f>Calculations!M88</f>
        <v/>
      </c>
      <c r="AP15" s="23" t="str">
        <f>Calculations!N16</f>
        <v/>
      </c>
      <c r="AQ15" s="24" t="str">
        <f>Calculations!N40</f>
        <v/>
      </c>
      <c r="AR15" s="24" t="str">
        <f>Calculations!N64</f>
        <v/>
      </c>
      <c r="AS15" s="25" t="str">
        <f>Calculations!N88</f>
        <v/>
      </c>
      <c r="AT15" s="23" t="str">
        <f>Calculations!O16</f>
        <v/>
      </c>
      <c r="AU15" s="24" t="str">
        <f>Calculations!O40</f>
        <v/>
      </c>
      <c r="AV15" s="24" t="str">
        <f>Calculations!O64</f>
        <v/>
      </c>
      <c r="AW15" s="25" t="str">
        <f>Calculations!O88</f>
        <v/>
      </c>
    </row>
    <row r="16" spans="1:57" s="15" customFormat="1" ht="14.1" customHeight="1" x14ac:dyDescent="0.25">
      <c r="A16" s="18" t="str">
        <f>'Gene Table'!B16</f>
        <v>PTEN</v>
      </c>
      <c r="B16" s="23">
        <f>Calculations!D17</f>
        <v>22.765802000000001</v>
      </c>
      <c r="C16" s="24">
        <f>Calculations!D41</f>
        <v>29.260866</v>
      </c>
      <c r="D16" s="24">
        <f>Calculations!D65</f>
        <v>27.370539000000001</v>
      </c>
      <c r="E16" s="25">
        <f>Calculations!D89</f>
        <v>40</v>
      </c>
      <c r="F16" s="23">
        <f>Calculations!E17</f>
        <v>22.712845000000002</v>
      </c>
      <c r="G16" s="24">
        <f>Calculations!E41</f>
        <v>25.110868</v>
      </c>
      <c r="H16" s="24">
        <f>Calculations!E65</f>
        <v>26.119198000000001</v>
      </c>
      <c r="I16" s="25">
        <f>Calculations!E89</f>
        <v>30.642113000000002</v>
      </c>
      <c r="J16" s="23">
        <f>Calculations!F17</f>
        <v>22.663143000000002</v>
      </c>
      <c r="K16" s="24">
        <f>Calculations!F41</f>
        <v>23.245998</v>
      </c>
      <c r="L16" s="24">
        <f>Calculations!F65</f>
        <v>27.254249999999999</v>
      </c>
      <c r="M16" s="25">
        <f>Calculations!F89</f>
        <v>31.452987999999998</v>
      </c>
      <c r="N16" s="23">
        <f>Calculations!G17</f>
        <v>22.730642</v>
      </c>
      <c r="O16" s="24">
        <f>Calculations!G41</f>
        <v>22.742304000000001</v>
      </c>
      <c r="P16" s="24">
        <f>Calculations!G65</f>
        <v>28.73883</v>
      </c>
      <c r="Q16" s="25">
        <f>Calculations!G89</f>
        <v>29.846074999999999</v>
      </c>
      <c r="R16" s="23" t="str">
        <f>Calculations!H17</f>
        <v/>
      </c>
      <c r="S16" s="24" t="str">
        <f>Calculations!H41</f>
        <v/>
      </c>
      <c r="T16" s="24" t="str">
        <f>Calculations!H65</f>
        <v/>
      </c>
      <c r="U16" s="25" t="str">
        <f>Calculations!H89</f>
        <v/>
      </c>
      <c r="V16" s="23" t="str">
        <f>Calculations!I17</f>
        <v/>
      </c>
      <c r="W16" s="24" t="str">
        <f>Calculations!I41</f>
        <v/>
      </c>
      <c r="X16" s="24" t="str">
        <f>Calculations!I65</f>
        <v/>
      </c>
      <c r="Y16" s="25" t="str">
        <f>Calculations!I89</f>
        <v/>
      </c>
      <c r="Z16" s="23" t="str">
        <f>Calculations!J17</f>
        <v/>
      </c>
      <c r="AA16" s="24" t="str">
        <f>Calculations!J41</f>
        <v/>
      </c>
      <c r="AB16" s="24" t="str">
        <f>Calculations!J65</f>
        <v/>
      </c>
      <c r="AC16" s="25" t="str">
        <f>Calculations!J89</f>
        <v/>
      </c>
      <c r="AD16" s="23" t="str">
        <f>Calculations!K17</f>
        <v/>
      </c>
      <c r="AE16" s="24" t="str">
        <f>Calculations!K41</f>
        <v/>
      </c>
      <c r="AF16" s="24" t="str">
        <f>Calculations!K65</f>
        <v/>
      </c>
      <c r="AG16" s="25" t="str">
        <f>Calculations!K89</f>
        <v/>
      </c>
      <c r="AH16" s="23" t="str">
        <f>Calculations!L17</f>
        <v/>
      </c>
      <c r="AI16" s="24" t="str">
        <f>Calculations!L41</f>
        <v/>
      </c>
      <c r="AJ16" s="24" t="str">
        <f>Calculations!L65</f>
        <v/>
      </c>
      <c r="AK16" s="25" t="str">
        <f>Calculations!L89</f>
        <v/>
      </c>
      <c r="AL16" s="23" t="str">
        <f>Calculations!M17</f>
        <v/>
      </c>
      <c r="AM16" s="24" t="str">
        <f>Calculations!M41</f>
        <v/>
      </c>
      <c r="AN16" s="24" t="str">
        <f>Calculations!M65</f>
        <v/>
      </c>
      <c r="AO16" s="25" t="str">
        <f>Calculations!M89</f>
        <v/>
      </c>
      <c r="AP16" s="23" t="str">
        <f>Calculations!N17</f>
        <v/>
      </c>
      <c r="AQ16" s="24" t="str">
        <f>Calculations!N41</f>
        <v/>
      </c>
      <c r="AR16" s="24" t="str">
        <f>Calculations!N65</f>
        <v/>
      </c>
      <c r="AS16" s="25" t="str">
        <f>Calculations!N89</f>
        <v/>
      </c>
      <c r="AT16" s="23" t="str">
        <f>Calculations!O17</f>
        <v/>
      </c>
      <c r="AU16" s="24" t="str">
        <f>Calculations!O41</f>
        <v/>
      </c>
      <c r="AV16" s="24" t="str">
        <f>Calculations!O65</f>
        <v/>
      </c>
      <c r="AW16" s="25" t="str">
        <f>Calculations!O89</f>
        <v/>
      </c>
    </row>
    <row r="17" spans="1:49" s="15" customFormat="1" ht="14.1" customHeight="1" x14ac:dyDescent="0.25">
      <c r="A17" s="18" t="str">
        <f>'Gene Table'!B17</f>
        <v>PTGS2</v>
      </c>
      <c r="B17" s="23">
        <f>Calculations!D18</f>
        <v>23.080210000000001</v>
      </c>
      <c r="C17" s="24">
        <f>Calculations!D42</f>
        <v>22.827943999999999</v>
      </c>
      <c r="D17" s="24">
        <f>Calculations!D66</f>
        <v>29.441772</v>
      </c>
      <c r="E17" s="25">
        <f>Calculations!D90</f>
        <v>29.996693</v>
      </c>
      <c r="F17" s="23">
        <f>Calculations!E18</f>
        <v>22.998204999999999</v>
      </c>
      <c r="G17" s="24">
        <f>Calculations!E42</f>
        <v>22.854299999999999</v>
      </c>
      <c r="H17" s="24">
        <f>Calculations!E66</f>
        <v>29.416433000000001</v>
      </c>
      <c r="I17" s="25">
        <f>Calculations!E90</f>
        <v>29.437892999999999</v>
      </c>
      <c r="J17" s="23">
        <f>Calculations!F18</f>
        <v>23.112185</v>
      </c>
      <c r="K17" s="24">
        <f>Calculations!F42</f>
        <v>23.048283000000001</v>
      </c>
      <c r="L17" s="24">
        <f>Calculations!F66</f>
        <v>28.339093999999999</v>
      </c>
      <c r="M17" s="25">
        <f>Calculations!F90</f>
        <v>29.152666</v>
      </c>
      <c r="N17" s="23">
        <f>Calculations!G18</f>
        <v>23.271235999999998</v>
      </c>
      <c r="O17" s="24">
        <f>Calculations!G42</f>
        <v>23.136430000000001</v>
      </c>
      <c r="P17" s="24">
        <f>Calculations!G66</f>
        <v>28.885818</v>
      </c>
      <c r="Q17" s="25">
        <f>Calculations!G90</f>
        <v>29.116858000000001</v>
      </c>
      <c r="R17" s="23" t="str">
        <f>Calculations!H18</f>
        <v/>
      </c>
      <c r="S17" s="24" t="str">
        <f>Calculations!H42</f>
        <v/>
      </c>
      <c r="T17" s="24" t="str">
        <f>Calculations!H66</f>
        <v/>
      </c>
      <c r="U17" s="25" t="str">
        <f>Calculations!H90</f>
        <v/>
      </c>
      <c r="V17" s="23" t="str">
        <f>Calculations!I18</f>
        <v/>
      </c>
      <c r="W17" s="24" t="str">
        <f>Calculations!I42</f>
        <v/>
      </c>
      <c r="X17" s="24" t="str">
        <f>Calculations!I66</f>
        <v/>
      </c>
      <c r="Y17" s="25" t="str">
        <f>Calculations!I90</f>
        <v/>
      </c>
      <c r="Z17" s="23" t="str">
        <f>Calculations!J18</f>
        <v/>
      </c>
      <c r="AA17" s="24" t="str">
        <f>Calculations!J42</f>
        <v/>
      </c>
      <c r="AB17" s="24" t="str">
        <f>Calculations!J66</f>
        <v/>
      </c>
      <c r="AC17" s="25" t="str">
        <f>Calculations!J90</f>
        <v/>
      </c>
      <c r="AD17" s="23" t="str">
        <f>Calculations!K18</f>
        <v/>
      </c>
      <c r="AE17" s="24" t="str">
        <f>Calculations!K42</f>
        <v/>
      </c>
      <c r="AF17" s="24" t="str">
        <f>Calculations!K66</f>
        <v/>
      </c>
      <c r="AG17" s="25" t="str">
        <f>Calculations!K90</f>
        <v/>
      </c>
      <c r="AH17" s="23" t="str">
        <f>Calculations!L18</f>
        <v/>
      </c>
      <c r="AI17" s="24" t="str">
        <f>Calculations!L42</f>
        <v/>
      </c>
      <c r="AJ17" s="24" t="str">
        <f>Calculations!L66</f>
        <v/>
      </c>
      <c r="AK17" s="25" t="str">
        <f>Calculations!L90</f>
        <v/>
      </c>
      <c r="AL17" s="23" t="str">
        <f>Calculations!M18</f>
        <v/>
      </c>
      <c r="AM17" s="24" t="str">
        <f>Calculations!M42</f>
        <v/>
      </c>
      <c r="AN17" s="24" t="str">
        <f>Calculations!M66</f>
        <v/>
      </c>
      <c r="AO17" s="25" t="str">
        <f>Calculations!M90</f>
        <v/>
      </c>
      <c r="AP17" s="23" t="str">
        <f>Calculations!N18</f>
        <v/>
      </c>
      <c r="AQ17" s="24" t="str">
        <f>Calculations!N42</f>
        <v/>
      </c>
      <c r="AR17" s="24" t="str">
        <f>Calculations!N66</f>
        <v/>
      </c>
      <c r="AS17" s="25" t="str">
        <f>Calculations!N90</f>
        <v/>
      </c>
      <c r="AT17" s="23" t="str">
        <f>Calculations!O18</f>
        <v/>
      </c>
      <c r="AU17" s="24" t="str">
        <f>Calculations!O42</f>
        <v/>
      </c>
      <c r="AV17" s="24" t="str">
        <f>Calculations!O66</f>
        <v/>
      </c>
      <c r="AW17" s="25" t="str">
        <f>Calculations!O90</f>
        <v/>
      </c>
    </row>
    <row r="18" spans="1:49" s="15" customFormat="1" ht="14.1" customHeight="1" x14ac:dyDescent="0.25">
      <c r="A18" s="18" t="str">
        <f>'Gene Table'!B18</f>
        <v>PYCARD</v>
      </c>
      <c r="B18" s="23">
        <f>Calculations!D19</f>
        <v>22.539065999999998</v>
      </c>
      <c r="C18" s="24">
        <f>Calculations!D43</f>
        <v>40</v>
      </c>
      <c r="D18" s="24">
        <f>Calculations!D67</f>
        <v>22.711565</v>
      </c>
      <c r="E18" s="25">
        <f>Calculations!D91</f>
        <v>40</v>
      </c>
      <c r="F18" s="23">
        <f>Calculations!E19</f>
        <v>22.6126</v>
      </c>
      <c r="G18" s="24">
        <f>Calculations!E43</f>
        <v>24.968191000000001</v>
      </c>
      <c r="H18" s="24">
        <f>Calculations!E67</f>
        <v>23.117014000000001</v>
      </c>
      <c r="I18" s="25">
        <f>Calculations!E91</f>
        <v>32.737349999999999</v>
      </c>
      <c r="J18" s="23">
        <f>Calculations!F19</f>
        <v>22.869457000000001</v>
      </c>
      <c r="K18" s="24">
        <f>Calculations!F43</f>
        <v>23.160689999999999</v>
      </c>
      <c r="L18" s="24">
        <f>Calculations!F67</f>
        <v>24.542546999999999</v>
      </c>
      <c r="M18" s="25">
        <f>Calculations!F91</f>
        <v>28.459534000000001</v>
      </c>
      <c r="N18" s="23">
        <f>Calculations!G19</f>
        <v>22.987938</v>
      </c>
      <c r="O18" s="24">
        <f>Calculations!G43</f>
        <v>22.903331999999999</v>
      </c>
      <c r="P18" s="24">
        <f>Calculations!G67</f>
        <v>27.509287</v>
      </c>
      <c r="Q18" s="25">
        <f>Calculations!G91</f>
        <v>28.305626</v>
      </c>
      <c r="R18" s="23" t="str">
        <f>Calculations!H19</f>
        <v/>
      </c>
      <c r="S18" s="24" t="str">
        <f>Calculations!H43</f>
        <v/>
      </c>
      <c r="T18" s="24" t="str">
        <f>Calculations!H67</f>
        <v/>
      </c>
      <c r="U18" s="25" t="str">
        <f>Calculations!H91</f>
        <v/>
      </c>
      <c r="V18" s="23" t="str">
        <f>Calculations!I19</f>
        <v/>
      </c>
      <c r="W18" s="24" t="str">
        <f>Calculations!I43</f>
        <v/>
      </c>
      <c r="X18" s="24" t="str">
        <f>Calculations!I67</f>
        <v/>
      </c>
      <c r="Y18" s="25" t="str">
        <f>Calculations!I91</f>
        <v/>
      </c>
      <c r="Z18" s="23" t="str">
        <f>Calculations!J19</f>
        <v/>
      </c>
      <c r="AA18" s="24" t="str">
        <f>Calculations!J43</f>
        <v/>
      </c>
      <c r="AB18" s="24" t="str">
        <f>Calculations!J67</f>
        <v/>
      </c>
      <c r="AC18" s="25" t="str">
        <f>Calculations!J91</f>
        <v/>
      </c>
      <c r="AD18" s="23" t="str">
        <f>Calculations!K19</f>
        <v/>
      </c>
      <c r="AE18" s="24" t="str">
        <f>Calculations!K43</f>
        <v/>
      </c>
      <c r="AF18" s="24" t="str">
        <f>Calculations!K67</f>
        <v/>
      </c>
      <c r="AG18" s="25" t="str">
        <f>Calculations!K91</f>
        <v/>
      </c>
      <c r="AH18" s="23" t="str">
        <f>Calculations!L19</f>
        <v/>
      </c>
      <c r="AI18" s="24" t="str">
        <f>Calculations!L43</f>
        <v/>
      </c>
      <c r="AJ18" s="24" t="str">
        <f>Calculations!L67</f>
        <v/>
      </c>
      <c r="AK18" s="25" t="str">
        <f>Calculations!L91</f>
        <v/>
      </c>
      <c r="AL18" s="23" t="str">
        <f>Calculations!M19</f>
        <v/>
      </c>
      <c r="AM18" s="24" t="str">
        <f>Calculations!M43</f>
        <v/>
      </c>
      <c r="AN18" s="24" t="str">
        <f>Calculations!M67</f>
        <v/>
      </c>
      <c r="AO18" s="25" t="str">
        <f>Calculations!M91</f>
        <v/>
      </c>
      <c r="AP18" s="23" t="str">
        <f>Calculations!N19</f>
        <v/>
      </c>
      <c r="AQ18" s="24" t="str">
        <f>Calculations!N43</f>
        <v/>
      </c>
      <c r="AR18" s="24" t="str">
        <f>Calculations!N67</f>
        <v/>
      </c>
      <c r="AS18" s="25" t="str">
        <f>Calculations!N91</f>
        <v/>
      </c>
      <c r="AT18" s="23" t="str">
        <f>Calculations!O19</f>
        <v/>
      </c>
      <c r="AU18" s="24" t="str">
        <f>Calculations!O43</f>
        <v/>
      </c>
      <c r="AV18" s="24" t="str">
        <f>Calculations!O67</f>
        <v/>
      </c>
      <c r="AW18" s="25" t="str">
        <f>Calculations!O91</f>
        <v/>
      </c>
    </row>
    <row r="19" spans="1:49" s="15" customFormat="1" ht="14.1" customHeight="1" x14ac:dyDescent="0.25">
      <c r="A19" s="18" t="str">
        <f>'Gene Table'!B19</f>
        <v>RASSF1</v>
      </c>
      <c r="B19" s="23">
        <f>Calculations!D20</f>
        <v>21.991420000000002</v>
      </c>
      <c r="C19" s="24">
        <f>Calculations!D44</f>
        <v>22.107721000000002</v>
      </c>
      <c r="D19" s="24">
        <f>Calculations!D68</f>
        <v>26.761465000000001</v>
      </c>
      <c r="E19" s="25">
        <f>Calculations!D92</f>
        <v>25.868525000000002</v>
      </c>
      <c r="F19" s="23">
        <f>Calculations!E20</f>
        <v>21.938348999999999</v>
      </c>
      <c r="G19" s="24">
        <f>Calculations!E44</f>
        <v>22.251000000000001</v>
      </c>
      <c r="H19" s="24">
        <f>Calculations!E68</f>
        <v>25.222895000000001</v>
      </c>
      <c r="I19" s="25">
        <f>Calculations!E92</f>
        <v>25.171945999999998</v>
      </c>
      <c r="J19" s="23">
        <f>Calculations!F20</f>
        <v>22.019279999999998</v>
      </c>
      <c r="K19" s="24">
        <f>Calculations!F44</f>
        <v>22.075541999999999</v>
      </c>
      <c r="L19" s="24">
        <f>Calculations!F68</f>
        <v>24.464897000000001</v>
      </c>
      <c r="M19" s="25">
        <f>Calculations!F92</f>
        <v>25.368908000000001</v>
      </c>
      <c r="N19" s="23">
        <f>Calculations!G20</f>
        <v>21.854749999999999</v>
      </c>
      <c r="O19" s="24">
        <f>Calculations!G44</f>
        <v>22.047606999999999</v>
      </c>
      <c r="P19" s="24">
        <f>Calculations!G68</f>
        <v>24.476199999999999</v>
      </c>
      <c r="Q19" s="25">
        <f>Calculations!G92</f>
        <v>25.784327000000001</v>
      </c>
      <c r="R19" s="23" t="str">
        <f>Calculations!H20</f>
        <v/>
      </c>
      <c r="S19" s="24" t="str">
        <f>Calculations!H44</f>
        <v/>
      </c>
      <c r="T19" s="24" t="str">
        <f>Calculations!H68</f>
        <v/>
      </c>
      <c r="U19" s="25" t="str">
        <f>Calculations!H92</f>
        <v/>
      </c>
      <c r="V19" s="23" t="str">
        <f>Calculations!I20</f>
        <v/>
      </c>
      <c r="W19" s="24" t="str">
        <f>Calculations!I44</f>
        <v/>
      </c>
      <c r="X19" s="24" t="str">
        <f>Calculations!I68</f>
        <v/>
      </c>
      <c r="Y19" s="25" t="str">
        <f>Calculations!I92</f>
        <v/>
      </c>
      <c r="Z19" s="23" t="str">
        <f>Calculations!J20</f>
        <v/>
      </c>
      <c r="AA19" s="24" t="str">
        <f>Calculations!J44</f>
        <v/>
      </c>
      <c r="AB19" s="24" t="str">
        <f>Calculations!J68</f>
        <v/>
      </c>
      <c r="AC19" s="25" t="str">
        <f>Calculations!J92</f>
        <v/>
      </c>
      <c r="AD19" s="23" t="str">
        <f>Calculations!K20</f>
        <v/>
      </c>
      <c r="AE19" s="24" t="str">
        <f>Calculations!K44</f>
        <v/>
      </c>
      <c r="AF19" s="24" t="str">
        <f>Calculations!K68</f>
        <v/>
      </c>
      <c r="AG19" s="25" t="str">
        <f>Calculations!K92</f>
        <v/>
      </c>
      <c r="AH19" s="23" t="str">
        <f>Calculations!L20</f>
        <v/>
      </c>
      <c r="AI19" s="24" t="str">
        <f>Calculations!L44</f>
        <v/>
      </c>
      <c r="AJ19" s="24" t="str">
        <f>Calculations!L68</f>
        <v/>
      </c>
      <c r="AK19" s="25" t="str">
        <f>Calculations!L92</f>
        <v/>
      </c>
      <c r="AL19" s="23" t="str">
        <f>Calculations!M20</f>
        <v/>
      </c>
      <c r="AM19" s="24" t="str">
        <f>Calculations!M44</f>
        <v/>
      </c>
      <c r="AN19" s="24" t="str">
        <f>Calculations!M68</f>
        <v/>
      </c>
      <c r="AO19" s="25" t="str">
        <f>Calculations!M92</f>
        <v/>
      </c>
      <c r="AP19" s="23" t="str">
        <f>Calculations!N20</f>
        <v/>
      </c>
      <c r="AQ19" s="24" t="str">
        <f>Calculations!N44</f>
        <v/>
      </c>
      <c r="AR19" s="24" t="str">
        <f>Calculations!N68</f>
        <v/>
      </c>
      <c r="AS19" s="25" t="str">
        <f>Calculations!N92</f>
        <v/>
      </c>
      <c r="AT19" s="23" t="str">
        <f>Calculations!O20</f>
        <v/>
      </c>
      <c r="AU19" s="24" t="str">
        <f>Calculations!O44</f>
        <v/>
      </c>
      <c r="AV19" s="24" t="str">
        <f>Calculations!O68</f>
        <v/>
      </c>
      <c r="AW19" s="25" t="str">
        <f>Calculations!O92</f>
        <v/>
      </c>
    </row>
    <row r="20" spans="1:49" s="15" customFormat="1" ht="14.1" customHeight="1" x14ac:dyDescent="0.25">
      <c r="A20" s="18" t="str">
        <f>'Gene Table'!B20</f>
        <v>SFN</v>
      </c>
      <c r="B20" s="23">
        <f>Calculations!D21</f>
        <v>21.975646999999999</v>
      </c>
      <c r="C20" s="24">
        <f>Calculations!D45</f>
        <v>40</v>
      </c>
      <c r="D20" s="24">
        <f>Calculations!D69</f>
        <v>22.056286</v>
      </c>
      <c r="E20" s="25">
        <f>Calculations!D93</f>
        <v>40</v>
      </c>
      <c r="F20" s="23">
        <f>Calculations!E21</f>
        <v>22.030477999999999</v>
      </c>
      <c r="G20" s="24">
        <f>Calculations!E45</f>
        <v>24.321764000000002</v>
      </c>
      <c r="H20" s="24">
        <f>Calculations!E69</f>
        <v>22.585920000000002</v>
      </c>
      <c r="I20" s="25">
        <f>Calculations!E93</f>
        <v>29.571306</v>
      </c>
      <c r="J20" s="23">
        <f>Calculations!F21</f>
        <v>22.08165</v>
      </c>
      <c r="K20" s="24">
        <f>Calculations!F45</f>
        <v>22.624925999999999</v>
      </c>
      <c r="L20" s="24">
        <f>Calculations!F69</f>
        <v>24.228624</v>
      </c>
      <c r="M20" s="25">
        <f>Calculations!F93</f>
        <v>28.264365999999999</v>
      </c>
      <c r="N20" s="23">
        <f>Calculations!G21</f>
        <v>21.921492000000001</v>
      </c>
      <c r="O20" s="24">
        <f>Calculations!G45</f>
        <v>21.992284999999999</v>
      </c>
      <c r="P20" s="24">
        <f>Calculations!G69</f>
        <v>27.435343</v>
      </c>
      <c r="Q20" s="25">
        <f>Calculations!G93</f>
        <v>27.474129999999999</v>
      </c>
      <c r="R20" s="23" t="str">
        <f>Calculations!H21</f>
        <v/>
      </c>
      <c r="S20" s="24" t="str">
        <f>Calculations!H45</f>
        <v/>
      </c>
      <c r="T20" s="24" t="str">
        <f>Calculations!H69</f>
        <v/>
      </c>
      <c r="U20" s="25" t="str">
        <f>Calculations!H93</f>
        <v/>
      </c>
      <c r="V20" s="23" t="str">
        <f>Calculations!I21</f>
        <v/>
      </c>
      <c r="W20" s="24" t="str">
        <f>Calculations!I45</f>
        <v/>
      </c>
      <c r="X20" s="24" t="str">
        <f>Calculations!I69</f>
        <v/>
      </c>
      <c r="Y20" s="25" t="str">
        <f>Calculations!I93</f>
        <v/>
      </c>
      <c r="Z20" s="23" t="str">
        <f>Calculations!J21</f>
        <v/>
      </c>
      <c r="AA20" s="24" t="str">
        <f>Calculations!J45</f>
        <v/>
      </c>
      <c r="AB20" s="24" t="str">
        <f>Calculations!J69</f>
        <v/>
      </c>
      <c r="AC20" s="25" t="str">
        <f>Calculations!J93</f>
        <v/>
      </c>
      <c r="AD20" s="23" t="str">
        <f>Calculations!K21</f>
        <v/>
      </c>
      <c r="AE20" s="24" t="str">
        <f>Calculations!K45</f>
        <v/>
      </c>
      <c r="AF20" s="24" t="str">
        <f>Calculations!K69</f>
        <v/>
      </c>
      <c r="AG20" s="25" t="str">
        <f>Calculations!K93</f>
        <v/>
      </c>
      <c r="AH20" s="23" t="str">
        <f>Calculations!L21</f>
        <v/>
      </c>
      <c r="AI20" s="24" t="str">
        <f>Calculations!L45</f>
        <v/>
      </c>
      <c r="AJ20" s="24" t="str">
        <f>Calculations!L69</f>
        <v/>
      </c>
      <c r="AK20" s="25" t="str">
        <f>Calculations!L93</f>
        <v/>
      </c>
      <c r="AL20" s="23" t="str">
        <f>Calculations!M21</f>
        <v/>
      </c>
      <c r="AM20" s="24" t="str">
        <f>Calculations!M45</f>
        <v/>
      </c>
      <c r="AN20" s="24" t="str">
        <f>Calculations!M69</f>
        <v/>
      </c>
      <c r="AO20" s="25" t="str">
        <f>Calculations!M93</f>
        <v/>
      </c>
      <c r="AP20" s="23" t="str">
        <f>Calculations!N21</f>
        <v/>
      </c>
      <c r="AQ20" s="24" t="str">
        <f>Calculations!N45</f>
        <v/>
      </c>
      <c r="AR20" s="24" t="str">
        <f>Calculations!N69</f>
        <v/>
      </c>
      <c r="AS20" s="25" t="str">
        <f>Calculations!N93</f>
        <v/>
      </c>
      <c r="AT20" s="23" t="str">
        <f>Calculations!O21</f>
        <v/>
      </c>
      <c r="AU20" s="24" t="str">
        <f>Calculations!O45</f>
        <v/>
      </c>
      <c r="AV20" s="24" t="str">
        <f>Calculations!O69</f>
        <v/>
      </c>
      <c r="AW20" s="25" t="str">
        <f>Calculations!O93</f>
        <v/>
      </c>
    </row>
    <row r="21" spans="1:49" s="15" customFormat="1" ht="14.1" customHeight="1" x14ac:dyDescent="0.25">
      <c r="A21" s="18" t="str">
        <f>'Gene Table'!B21</f>
        <v>SLIT2</v>
      </c>
      <c r="B21" s="23">
        <f>Calculations!D22</f>
        <v>22.512561999999999</v>
      </c>
      <c r="C21" s="24">
        <f>Calculations!D46</f>
        <v>23.359584999999999</v>
      </c>
      <c r="D21" s="24">
        <f>Calculations!D70</f>
        <v>26.888065000000001</v>
      </c>
      <c r="E21" s="25">
        <f>Calculations!D94</f>
        <v>27.201090000000001</v>
      </c>
      <c r="F21" s="23">
        <f>Calculations!E22</f>
        <v>22.615406</v>
      </c>
      <c r="G21" s="24">
        <f>Calculations!E46</f>
        <v>23.280313</v>
      </c>
      <c r="H21" s="24">
        <f>Calculations!E70</f>
        <v>26.888829999999999</v>
      </c>
      <c r="I21" s="25">
        <f>Calculations!E94</f>
        <v>27.173365</v>
      </c>
      <c r="J21" s="23">
        <f>Calculations!F22</f>
        <v>23.523078999999999</v>
      </c>
      <c r="K21" s="24">
        <f>Calculations!F46</f>
        <v>23.418690000000002</v>
      </c>
      <c r="L21" s="24">
        <f>Calculations!F70</f>
        <v>26.69501</v>
      </c>
      <c r="M21" s="25">
        <f>Calculations!F94</f>
        <v>27.240880000000001</v>
      </c>
      <c r="N21" s="23">
        <f>Calculations!G22</f>
        <v>22.51</v>
      </c>
      <c r="O21" s="24">
        <f>Calculations!G46</f>
        <v>23.701589999999999</v>
      </c>
      <c r="P21" s="24">
        <f>Calculations!G70</f>
        <v>26.347833999999999</v>
      </c>
      <c r="Q21" s="25">
        <f>Calculations!G94</f>
        <v>26.641304000000002</v>
      </c>
      <c r="R21" s="23" t="str">
        <f>Calculations!H22</f>
        <v/>
      </c>
      <c r="S21" s="24" t="str">
        <f>Calculations!H46</f>
        <v/>
      </c>
      <c r="T21" s="24" t="str">
        <f>Calculations!H70</f>
        <v/>
      </c>
      <c r="U21" s="25" t="str">
        <f>Calculations!H94</f>
        <v/>
      </c>
      <c r="V21" s="23" t="str">
        <f>Calculations!I22</f>
        <v/>
      </c>
      <c r="W21" s="24" t="str">
        <f>Calculations!I46</f>
        <v/>
      </c>
      <c r="X21" s="24" t="str">
        <f>Calculations!I70</f>
        <v/>
      </c>
      <c r="Y21" s="25" t="str">
        <f>Calculations!I94</f>
        <v/>
      </c>
      <c r="Z21" s="23" t="str">
        <f>Calculations!J22</f>
        <v/>
      </c>
      <c r="AA21" s="24" t="str">
        <f>Calculations!J46</f>
        <v/>
      </c>
      <c r="AB21" s="24" t="str">
        <f>Calculations!J70</f>
        <v/>
      </c>
      <c r="AC21" s="25" t="str">
        <f>Calculations!J94</f>
        <v/>
      </c>
      <c r="AD21" s="23" t="str">
        <f>Calculations!K22</f>
        <v/>
      </c>
      <c r="AE21" s="24" t="str">
        <f>Calculations!K46</f>
        <v/>
      </c>
      <c r="AF21" s="24" t="str">
        <f>Calculations!K70</f>
        <v/>
      </c>
      <c r="AG21" s="25" t="str">
        <f>Calculations!K94</f>
        <v/>
      </c>
      <c r="AH21" s="23" t="str">
        <f>Calculations!L22</f>
        <v/>
      </c>
      <c r="AI21" s="24" t="str">
        <f>Calculations!L46</f>
        <v/>
      </c>
      <c r="AJ21" s="24" t="str">
        <f>Calculations!L70</f>
        <v/>
      </c>
      <c r="AK21" s="25" t="str">
        <f>Calculations!L94</f>
        <v/>
      </c>
      <c r="AL21" s="23" t="str">
        <f>Calculations!M22</f>
        <v/>
      </c>
      <c r="AM21" s="24" t="str">
        <f>Calculations!M46</f>
        <v/>
      </c>
      <c r="AN21" s="24" t="str">
        <f>Calculations!M70</f>
        <v/>
      </c>
      <c r="AO21" s="25" t="str">
        <f>Calculations!M94</f>
        <v/>
      </c>
      <c r="AP21" s="23" t="str">
        <f>Calculations!N22</f>
        <v/>
      </c>
      <c r="AQ21" s="24" t="str">
        <f>Calculations!N46</f>
        <v/>
      </c>
      <c r="AR21" s="24" t="str">
        <f>Calculations!N70</f>
        <v/>
      </c>
      <c r="AS21" s="25" t="str">
        <f>Calculations!N94</f>
        <v/>
      </c>
      <c r="AT21" s="23" t="str">
        <f>Calculations!O22</f>
        <v/>
      </c>
      <c r="AU21" s="24" t="str">
        <f>Calculations!O46</f>
        <v/>
      </c>
      <c r="AV21" s="24" t="str">
        <f>Calculations!O70</f>
        <v/>
      </c>
      <c r="AW21" s="25" t="str">
        <f>Calculations!O94</f>
        <v/>
      </c>
    </row>
    <row r="22" spans="1:49" s="15" customFormat="1" ht="14.1" customHeight="1" x14ac:dyDescent="0.25">
      <c r="A22" s="18" t="str">
        <f>'Gene Table'!B22</f>
        <v>THBS1</v>
      </c>
      <c r="B22" s="23">
        <f>Calculations!D23</f>
        <v>22.513480999999999</v>
      </c>
      <c r="C22" s="24">
        <f>Calculations!D47</f>
        <v>25.474993000000001</v>
      </c>
      <c r="D22" s="24">
        <f>Calculations!D71</f>
        <v>25.455511000000001</v>
      </c>
      <c r="E22" s="25">
        <f>Calculations!D95</f>
        <v>30.992263999999999</v>
      </c>
      <c r="F22" s="23">
        <f>Calculations!E23</f>
        <v>22.659012000000001</v>
      </c>
      <c r="G22" s="24">
        <f>Calculations!E47</f>
        <v>24.171059</v>
      </c>
      <c r="H22" s="24">
        <f>Calculations!E71</f>
        <v>25.332207</v>
      </c>
      <c r="I22" s="25">
        <f>Calculations!E95</f>
        <v>29.341861999999999</v>
      </c>
      <c r="J22" s="23">
        <f>Calculations!F23</f>
        <v>22.962997000000001</v>
      </c>
      <c r="K22" s="24">
        <f>Calculations!F47</f>
        <v>23.207253999999999</v>
      </c>
      <c r="L22" s="24">
        <f>Calculations!F71</f>
        <v>26.675573</v>
      </c>
      <c r="M22" s="25">
        <f>Calculations!F95</f>
        <v>29.818860000000001</v>
      </c>
      <c r="N22" s="23">
        <f>Calculations!G23</f>
        <v>23.741872999999998</v>
      </c>
      <c r="O22" s="24">
        <f>Calculations!G47</f>
        <v>23.242235000000001</v>
      </c>
      <c r="P22" s="24">
        <f>Calculations!G71</f>
        <v>27.936335</v>
      </c>
      <c r="Q22" s="25">
        <f>Calculations!G95</f>
        <v>29.189848000000001</v>
      </c>
      <c r="R22" s="23" t="str">
        <f>Calculations!H23</f>
        <v/>
      </c>
      <c r="S22" s="24" t="str">
        <f>Calculations!H47</f>
        <v/>
      </c>
      <c r="T22" s="24" t="str">
        <f>Calculations!H71</f>
        <v/>
      </c>
      <c r="U22" s="25" t="str">
        <f>Calculations!H95</f>
        <v/>
      </c>
      <c r="V22" s="23" t="str">
        <f>Calculations!I23</f>
        <v/>
      </c>
      <c r="W22" s="24" t="str">
        <f>Calculations!I47</f>
        <v/>
      </c>
      <c r="X22" s="24" t="str">
        <f>Calculations!I71</f>
        <v/>
      </c>
      <c r="Y22" s="25" t="str">
        <f>Calculations!I95</f>
        <v/>
      </c>
      <c r="Z22" s="23" t="str">
        <f>Calculations!J23</f>
        <v/>
      </c>
      <c r="AA22" s="24" t="str">
        <f>Calculations!J47</f>
        <v/>
      </c>
      <c r="AB22" s="24" t="str">
        <f>Calculations!J71</f>
        <v/>
      </c>
      <c r="AC22" s="25" t="str">
        <f>Calculations!J95</f>
        <v/>
      </c>
      <c r="AD22" s="23" t="str">
        <f>Calculations!K23</f>
        <v/>
      </c>
      <c r="AE22" s="24" t="str">
        <f>Calculations!K47</f>
        <v/>
      </c>
      <c r="AF22" s="24" t="str">
        <f>Calculations!K71</f>
        <v/>
      </c>
      <c r="AG22" s="25" t="str">
        <f>Calculations!K95</f>
        <v/>
      </c>
      <c r="AH22" s="23" t="str">
        <f>Calculations!L23</f>
        <v/>
      </c>
      <c r="AI22" s="24" t="str">
        <f>Calculations!L47</f>
        <v/>
      </c>
      <c r="AJ22" s="24" t="str">
        <f>Calculations!L71</f>
        <v/>
      </c>
      <c r="AK22" s="25" t="str">
        <f>Calculations!L95</f>
        <v/>
      </c>
      <c r="AL22" s="23" t="str">
        <f>Calculations!M23</f>
        <v/>
      </c>
      <c r="AM22" s="24" t="str">
        <f>Calculations!M47</f>
        <v/>
      </c>
      <c r="AN22" s="24" t="str">
        <f>Calculations!M71</f>
        <v/>
      </c>
      <c r="AO22" s="25" t="str">
        <f>Calculations!M95</f>
        <v/>
      </c>
      <c r="AP22" s="23" t="str">
        <f>Calculations!N23</f>
        <v/>
      </c>
      <c r="AQ22" s="24" t="str">
        <f>Calculations!N47</f>
        <v/>
      </c>
      <c r="AR22" s="24" t="str">
        <f>Calculations!N71</f>
        <v/>
      </c>
      <c r="AS22" s="25" t="str">
        <f>Calculations!N95</f>
        <v/>
      </c>
      <c r="AT22" s="23" t="str">
        <f>Calculations!O23</f>
        <v/>
      </c>
      <c r="AU22" s="24" t="str">
        <f>Calculations!O47</f>
        <v/>
      </c>
      <c r="AV22" s="24" t="str">
        <f>Calculations!O71</f>
        <v/>
      </c>
      <c r="AW22" s="25" t="str">
        <f>Calculations!O95</f>
        <v/>
      </c>
    </row>
    <row r="23" spans="1:49" s="15" customFormat="1" ht="14.1" customHeight="1" x14ac:dyDescent="0.25">
      <c r="A23" s="18" t="str">
        <f>'Gene Table'!B23</f>
        <v>TNFRSF10C</v>
      </c>
      <c r="B23" s="23">
        <f>Calculations!D24</f>
        <v>22.78049</v>
      </c>
      <c r="C23" s="24">
        <f>Calculations!D48</f>
        <v>34.942039999999999</v>
      </c>
      <c r="D23" s="24">
        <f>Calculations!D72</f>
        <v>22.949863000000001</v>
      </c>
      <c r="E23" s="25">
        <f>Calculations!D96</f>
        <v>40</v>
      </c>
      <c r="F23" s="23">
        <f>Calculations!E24</f>
        <v>22.877185999999998</v>
      </c>
      <c r="G23" s="24">
        <f>Calculations!E48</f>
        <v>25.043827</v>
      </c>
      <c r="H23" s="24">
        <f>Calculations!E72</f>
        <v>23.275623</v>
      </c>
      <c r="I23" s="25">
        <f>Calculations!E96</f>
        <v>30.890949999999997</v>
      </c>
      <c r="J23" s="23">
        <f>Calculations!F24</f>
        <v>22.912952000000001</v>
      </c>
      <c r="K23" s="24">
        <f>Calculations!F48</f>
        <v>23.20158</v>
      </c>
      <c r="L23" s="24">
        <f>Calculations!F72</f>
        <v>24.865245999999999</v>
      </c>
      <c r="M23" s="25">
        <f>Calculations!F96</f>
        <v>28.481752</v>
      </c>
      <c r="N23" s="23">
        <f>Calculations!G24</f>
        <v>22.968184999999998</v>
      </c>
      <c r="O23" s="24">
        <f>Calculations!G48</f>
        <v>22.958641</v>
      </c>
      <c r="P23" s="24">
        <f>Calculations!G72</f>
        <v>27.490781999999999</v>
      </c>
      <c r="Q23" s="25">
        <f>Calculations!G96</f>
        <v>28.276112000000001</v>
      </c>
      <c r="R23" s="23" t="str">
        <f>Calculations!H24</f>
        <v/>
      </c>
      <c r="S23" s="24" t="str">
        <f>Calculations!H48</f>
        <v/>
      </c>
      <c r="T23" s="24" t="str">
        <f>Calculations!H72</f>
        <v/>
      </c>
      <c r="U23" s="25" t="str">
        <f>Calculations!H96</f>
        <v/>
      </c>
      <c r="V23" s="23" t="str">
        <f>Calculations!I24</f>
        <v/>
      </c>
      <c r="W23" s="24" t="str">
        <f>Calculations!I48</f>
        <v/>
      </c>
      <c r="X23" s="24" t="str">
        <f>Calculations!I72</f>
        <v/>
      </c>
      <c r="Y23" s="25" t="str">
        <f>Calculations!I96</f>
        <v/>
      </c>
      <c r="Z23" s="23" t="str">
        <f>Calculations!J24</f>
        <v/>
      </c>
      <c r="AA23" s="24" t="str">
        <f>Calculations!J48</f>
        <v/>
      </c>
      <c r="AB23" s="24" t="str">
        <f>Calculations!J72</f>
        <v/>
      </c>
      <c r="AC23" s="25" t="str">
        <f>Calculations!J96</f>
        <v/>
      </c>
      <c r="AD23" s="23" t="str">
        <f>Calculations!K24</f>
        <v/>
      </c>
      <c r="AE23" s="24" t="str">
        <f>Calculations!K48</f>
        <v/>
      </c>
      <c r="AF23" s="24" t="str">
        <f>Calculations!K72</f>
        <v/>
      </c>
      <c r="AG23" s="25" t="str">
        <f>Calculations!K96</f>
        <v/>
      </c>
      <c r="AH23" s="23" t="str">
        <f>Calculations!L24</f>
        <v/>
      </c>
      <c r="AI23" s="24" t="str">
        <f>Calculations!L48</f>
        <v/>
      </c>
      <c r="AJ23" s="24" t="str">
        <f>Calculations!L72</f>
        <v/>
      </c>
      <c r="AK23" s="25" t="str">
        <f>Calculations!L96</f>
        <v/>
      </c>
      <c r="AL23" s="23" t="str">
        <f>Calculations!M24</f>
        <v/>
      </c>
      <c r="AM23" s="24" t="str">
        <f>Calculations!M48</f>
        <v/>
      </c>
      <c r="AN23" s="24" t="str">
        <f>Calculations!M72</f>
        <v/>
      </c>
      <c r="AO23" s="25" t="str">
        <f>Calculations!M96</f>
        <v/>
      </c>
      <c r="AP23" s="23" t="str">
        <f>Calculations!N24</f>
        <v/>
      </c>
      <c r="AQ23" s="24" t="str">
        <f>Calculations!N48</f>
        <v/>
      </c>
      <c r="AR23" s="24" t="str">
        <f>Calculations!N72</f>
        <v/>
      </c>
      <c r="AS23" s="25" t="str">
        <f>Calculations!N96</f>
        <v/>
      </c>
      <c r="AT23" s="23" t="str">
        <f>Calculations!O24</f>
        <v/>
      </c>
      <c r="AU23" s="24" t="str">
        <f>Calculations!O48</f>
        <v/>
      </c>
      <c r="AV23" s="24" t="str">
        <f>Calculations!O72</f>
        <v/>
      </c>
      <c r="AW23" s="25" t="str">
        <f>Calculations!O96</f>
        <v/>
      </c>
    </row>
    <row r="24" spans="1:49" s="15" customFormat="1" ht="14.1" customHeight="1" x14ac:dyDescent="0.25">
      <c r="A24" s="18" t="str">
        <f>'Gene Table'!B24</f>
        <v>TP73</v>
      </c>
      <c r="B24" s="23">
        <f>Calculations!D25</f>
        <v>22.685503000000001</v>
      </c>
      <c r="C24" s="24">
        <f>Calculations!D49</f>
        <v>23.628530000000001</v>
      </c>
      <c r="D24" s="24">
        <f>Calculations!D73</f>
        <v>29.889702</v>
      </c>
      <c r="E24" s="25">
        <f>Calculations!D97</f>
        <v>29.668254999999998</v>
      </c>
      <c r="F24" s="23">
        <f>Calculations!E25</f>
        <v>22.637701</v>
      </c>
      <c r="G24" s="24">
        <f>Calculations!E49</f>
        <v>23.42089</v>
      </c>
      <c r="H24" s="24">
        <f>Calculations!E73</f>
        <v>30.950893000000001</v>
      </c>
      <c r="I24" s="25">
        <f>Calculations!E97</f>
        <v>29.371556999999999</v>
      </c>
      <c r="J24" s="23">
        <f>Calculations!F25</f>
        <v>22.828524000000002</v>
      </c>
      <c r="K24" s="24">
        <f>Calculations!F49</f>
        <v>22.980343000000001</v>
      </c>
      <c r="L24" s="24">
        <f>Calculations!F73</f>
        <v>28.470827</v>
      </c>
      <c r="M24" s="25">
        <f>Calculations!F97</f>
        <v>29.544619000000001</v>
      </c>
      <c r="N24" s="23">
        <f>Calculations!G25</f>
        <v>22.726780000000002</v>
      </c>
      <c r="O24" s="24">
        <f>Calculations!G49</f>
        <v>22.801159999999999</v>
      </c>
      <c r="P24" s="24">
        <f>Calculations!G73</f>
        <v>29.283453000000002</v>
      </c>
      <c r="Q24" s="25">
        <f>Calculations!G97</f>
        <v>29.771238</v>
      </c>
      <c r="R24" s="23" t="str">
        <f>Calculations!H25</f>
        <v/>
      </c>
      <c r="S24" s="24" t="str">
        <f>Calculations!H49</f>
        <v/>
      </c>
      <c r="T24" s="24" t="str">
        <f>Calculations!H73</f>
        <v/>
      </c>
      <c r="U24" s="25" t="str">
        <f>Calculations!H97</f>
        <v/>
      </c>
      <c r="V24" s="23" t="str">
        <f>Calculations!I25</f>
        <v/>
      </c>
      <c r="W24" s="24" t="str">
        <f>Calculations!I49</f>
        <v/>
      </c>
      <c r="X24" s="24" t="str">
        <f>Calculations!I73</f>
        <v/>
      </c>
      <c r="Y24" s="25" t="str">
        <f>Calculations!I97</f>
        <v/>
      </c>
      <c r="Z24" s="23" t="str">
        <f>Calculations!J25</f>
        <v/>
      </c>
      <c r="AA24" s="24" t="str">
        <f>Calculations!J49</f>
        <v/>
      </c>
      <c r="AB24" s="24" t="str">
        <f>Calculations!J73</f>
        <v/>
      </c>
      <c r="AC24" s="25" t="str">
        <f>Calculations!J97</f>
        <v/>
      </c>
      <c r="AD24" s="23" t="str">
        <f>Calculations!K25</f>
        <v/>
      </c>
      <c r="AE24" s="24" t="str">
        <f>Calculations!K49</f>
        <v/>
      </c>
      <c r="AF24" s="24" t="str">
        <f>Calculations!K73</f>
        <v/>
      </c>
      <c r="AG24" s="25" t="str">
        <f>Calculations!K97</f>
        <v/>
      </c>
      <c r="AH24" s="23" t="str">
        <f>Calculations!L25</f>
        <v/>
      </c>
      <c r="AI24" s="24" t="str">
        <f>Calculations!L49</f>
        <v/>
      </c>
      <c r="AJ24" s="24" t="str">
        <f>Calculations!L73</f>
        <v/>
      </c>
      <c r="AK24" s="25" t="str">
        <f>Calculations!L97</f>
        <v/>
      </c>
      <c r="AL24" s="23" t="str">
        <f>Calculations!M25</f>
        <v/>
      </c>
      <c r="AM24" s="24" t="str">
        <f>Calculations!M49</f>
        <v/>
      </c>
      <c r="AN24" s="24" t="str">
        <f>Calculations!M73</f>
        <v/>
      </c>
      <c r="AO24" s="25" t="str">
        <f>Calculations!M97</f>
        <v/>
      </c>
      <c r="AP24" s="23" t="str">
        <f>Calculations!N25</f>
        <v/>
      </c>
      <c r="AQ24" s="24" t="str">
        <f>Calculations!N49</f>
        <v/>
      </c>
      <c r="AR24" s="24" t="str">
        <f>Calculations!N73</f>
        <v/>
      </c>
      <c r="AS24" s="25" t="str">
        <f>Calculations!N97</f>
        <v/>
      </c>
      <c r="AT24" s="23" t="str">
        <f>Calculations!O25</f>
        <v/>
      </c>
      <c r="AU24" s="24" t="str">
        <f>Calculations!O49</f>
        <v/>
      </c>
      <c r="AV24" s="24" t="str">
        <f>Calculations!O73</f>
        <v/>
      </c>
      <c r="AW24" s="25" t="str">
        <f>Calculations!O97</f>
        <v/>
      </c>
    </row>
    <row r="25" spans="1:49" s="15" customFormat="1" ht="14.1" customHeight="1" x14ac:dyDescent="0.25">
      <c r="A25" s="18" t="str">
        <f>'Gene Table'!B25</f>
        <v>SEC</v>
      </c>
      <c r="B25" s="23">
        <f>Calculations!D26</f>
        <v>22.570540000000001</v>
      </c>
      <c r="C25" s="24">
        <f>Calculations!D50</f>
        <v>40</v>
      </c>
      <c r="D25" s="24">
        <f>Calculations!D74</f>
        <v>22.616634000000001</v>
      </c>
      <c r="E25" s="25">
        <f>Calculations!D98</f>
        <v>40</v>
      </c>
      <c r="F25" s="23">
        <f>Calculations!E26</f>
        <v>22.354375999999998</v>
      </c>
      <c r="G25" s="24">
        <f>Calculations!E50</f>
        <v>28.08</v>
      </c>
      <c r="H25" s="24">
        <f>Calculations!E74</f>
        <v>22.32</v>
      </c>
      <c r="I25" s="25">
        <f>Calculations!E98</f>
        <v>29.202507000000001</v>
      </c>
      <c r="J25" s="23">
        <f>Calculations!F26</f>
        <v>22.580439999999999</v>
      </c>
      <c r="K25" s="24">
        <f>Calculations!F50</f>
        <v>27.01</v>
      </c>
      <c r="L25" s="24">
        <f>Calculations!F74</f>
        <v>22.59</v>
      </c>
      <c r="M25" s="25">
        <f>Calculations!F98</f>
        <v>27.054030000000001</v>
      </c>
      <c r="N25" s="23">
        <f>Calculations!G26</f>
        <v>22.399408000000001</v>
      </c>
      <c r="O25" s="24">
        <f>Calculations!G50</f>
        <v>26.82</v>
      </c>
      <c r="P25" s="24">
        <f>Calculations!G74</f>
        <v>22.7</v>
      </c>
      <c r="Q25" s="25">
        <f>Calculations!G98</f>
        <v>26.849170000000001</v>
      </c>
      <c r="R25" s="23" t="str">
        <f>Calculations!H26</f>
        <v/>
      </c>
      <c r="S25" s="24" t="str">
        <f>Calculations!H50</f>
        <v/>
      </c>
      <c r="T25" s="24" t="str">
        <f>Calculations!H74</f>
        <v/>
      </c>
      <c r="U25" s="25" t="str">
        <f>Calculations!H98</f>
        <v/>
      </c>
      <c r="V25" s="23" t="str">
        <f>Calculations!I26</f>
        <v/>
      </c>
      <c r="W25" s="24" t="str">
        <f>Calculations!I50</f>
        <v/>
      </c>
      <c r="X25" s="24" t="str">
        <f>Calculations!I74</f>
        <v/>
      </c>
      <c r="Y25" s="25" t="str">
        <f>Calculations!I98</f>
        <v/>
      </c>
      <c r="Z25" s="23" t="str">
        <f>Calculations!J26</f>
        <v/>
      </c>
      <c r="AA25" s="24" t="str">
        <f>Calculations!J50</f>
        <v/>
      </c>
      <c r="AB25" s="24" t="str">
        <f>Calculations!J74</f>
        <v/>
      </c>
      <c r="AC25" s="25" t="str">
        <f>Calculations!J98</f>
        <v/>
      </c>
      <c r="AD25" s="23" t="str">
        <f>Calculations!K26</f>
        <v/>
      </c>
      <c r="AE25" s="24" t="str">
        <f>Calculations!K50</f>
        <v/>
      </c>
      <c r="AF25" s="24" t="str">
        <f>Calculations!K74</f>
        <v/>
      </c>
      <c r="AG25" s="25" t="str">
        <f>Calculations!K98</f>
        <v/>
      </c>
      <c r="AH25" s="23" t="str">
        <f>Calculations!L26</f>
        <v/>
      </c>
      <c r="AI25" s="24" t="str">
        <f>Calculations!L50</f>
        <v/>
      </c>
      <c r="AJ25" s="24" t="str">
        <f>Calculations!L74</f>
        <v/>
      </c>
      <c r="AK25" s="25" t="str">
        <f>Calculations!L98</f>
        <v/>
      </c>
      <c r="AL25" s="23" t="str">
        <f>Calculations!M26</f>
        <v/>
      </c>
      <c r="AM25" s="24" t="str">
        <f>Calculations!M50</f>
        <v/>
      </c>
      <c r="AN25" s="24" t="str">
        <f>Calculations!M74</f>
        <v/>
      </c>
      <c r="AO25" s="25" t="str">
        <f>Calculations!M98</f>
        <v/>
      </c>
      <c r="AP25" s="23" t="str">
        <f>Calculations!N26</f>
        <v/>
      </c>
      <c r="AQ25" s="24" t="str">
        <f>Calculations!N50</f>
        <v/>
      </c>
      <c r="AR25" s="24" t="str">
        <f>Calculations!N74</f>
        <v/>
      </c>
      <c r="AS25" s="25" t="str">
        <f>Calculations!N98</f>
        <v/>
      </c>
      <c r="AT25" s="23" t="str">
        <f>Calculations!O26</f>
        <v/>
      </c>
      <c r="AU25" s="24" t="str">
        <f>Calculations!O50</f>
        <v/>
      </c>
      <c r="AV25" s="24" t="str">
        <f>Calculations!O74</f>
        <v/>
      </c>
      <c r="AW25" s="25" t="str">
        <f>Calculations!O98</f>
        <v/>
      </c>
    </row>
    <row r="26" spans="1:49" s="15" customFormat="1" ht="14.1" customHeight="1" thickBot="1" x14ac:dyDescent="0.3">
      <c r="A26" s="18" t="str">
        <f>'Gene Table'!B26</f>
        <v>DEC</v>
      </c>
      <c r="B26" s="26">
        <f>Calculations!D27</f>
        <v>23.673096000000001</v>
      </c>
      <c r="C26" s="27">
        <f>Calculations!D51</f>
        <v>23.8</v>
      </c>
      <c r="D26" s="27">
        <f>Calculations!D75</f>
        <v>29.585201000000001</v>
      </c>
      <c r="E26" s="28">
        <f>Calculations!D99</f>
        <v>32.257420000000003</v>
      </c>
      <c r="F26" s="26">
        <f>Calculations!E27</f>
        <v>23.542967000000001</v>
      </c>
      <c r="G26" s="27">
        <f>Calculations!E51</f>
        <v>23.9</v>
      </c>
      <c r="H26" s="27">
        <f>Calculations!E75</f>
        <v>28.990746999999999</v>
      </c>
      <c r="I26" s="28">
        <f>Calculations!E99</f>
        <v>30.486103</v>
      </c>
      <c r="J26" s="26">
        <f>Calculations!F27</f>
        <v>23.543790000000001</v>
      </c>
      <c r="K26" s="27">
        <f>Calculations!F51</f>
        <v>24.008649999999999</v>
      </c>
      <c r="L26" s="27">
        <f>Calculations!F75</f>
        <v>28.147971999999999</v>
      </c>
      <c r="M26" s="28">
        <f>Calculations!F99</f>
        <v>29.314299999999999</v>
      </c>
      <c r="N26" s="26">
        <f>Calculations!G27</f>
        <v>23.428595999999999</v>
      </c>
      <c r="O26" s="27">
        <f>Calculations!G51</f>
        <v>23.657713000000001</v>
      </c>
      <c r="P26" s="27">
        <f>Calculations!G75</f>
        <v>28.779736</v>
      </c>
      <c r="Q26" s="28">
        <f>Calculations!G99</f>
        <v>29.763622000000002</v>
      </c>
      <c r="R26" s="26" t="str">
        <f>Calculations!H27</f>
        <v/>
      </c>
      <c r="S26" s="27" t="str">
        <f>Calculations!H51</f>
        <v/>
      </c>
      <c r="T26" s="27" t="str">
        <f>Calculations!H75</f>
        <v/>
      </c>
      <c r="U26" s="28" t="str">
        <f>Calculations!H99</f>
        <v/>
      </c>
      <c r="V26" s="26" t="str">
        <f>Calculations!I27</f>
        <v/>
      </c>
      <c r="W26" s="27" t="str">
        <f>Calculations!I51</f>
        <v/>
      </c>
      <c r="X26" s="27" t="str">
        <f>Calculations!I75</f>
        <v/>
      </c>
      <c r="Y26" s="28" t="str">
        <f>Calculations!I99</f>
        <v/>
      </c>
      <c r="Z26" s="26" t="str">
        <f>Calculations!J27</f>
        <v/>
      </c>
      <c r="AA26" s="27" t="str">
        <f>Calculations!J51</f>
        <v/>
      </c>
      <c r="AB26" s="27" t="str">
        <f>Calculations!J75</f>
        <v/>
      </c>
      <c r="AC26" s="28" t="str">
        <f>Calculations!J99</f>
        <v/>
      </c>
      <c r="AD26" s="26" t="str">
        <f>Calculations!K27</f>
        <v/>
      </c>
      <c r="AE26" s="27" t="str">
        <f>Calculations!K51</f>
        <v/>
      </c>
      <c r="AF26" s="27" t="str">
        <f>Calculations!K75</f>
        <v/>
      </c>
      <c r="AG26" s="28" t="str">
        <f>Calculations!K99</f>
        <v/>
      </c>
      <c r="AH26" s="26" t="str">
        <f>Calculations!L27</f>
        <v/>
      </c>
      <c r="AI26" s="27" t="str">
        <f>Calculations!L51</f>
        <v/>
      </c>
      <c r="AJ26" s="27" t="str">
        <f>Calculations!L75</f>
        <v/>
      </c>
      <c r="AK26" s="28" t="str">
        <f>Calculations!L99</f>
        <v/>
      </c>
      <c r="AL26" s="26" t="str">
        <f>Calculations!M27</f>
        <v/>
      </c>
      <c r="AM26" s="27" t="str">
        <f>Calculations!M51</f>
        <v/>
      </c>
      <c r="AN26" s="27" t="str">
        <f>Calculations!M75</f>
        <v/>
      </c>
      <c r="AO26" s="28" t="str">
        <f>Calculations!M99</f>
        <v/>
      </c>
      <c r="AP26" s="26" t="str">
        <f>Calculations!N27</f>
        <v/>
      </c>
      <c r="AQ26" s="27" t="str">
        <f>Calculations!N51</f>
        <v/>
      </c>
      <c r="AR26" s="27" t="str">
        <f>Calculations!N75</f>
        <v/>
      </c>
      <c r="AS26" s="28" t="str">
        <f>Calculations!N99</f>
        <v/>
      </c>
      <c r="AT26" s="26" t="str">
        <f>Calculations!O27</f>
        <v/>
      </c>
      <c r="AU26" s="27" t="str">
        <f>Calculations!O51</f>
        <v/>
      </c>
      <c r="AV26" s="27" t="str">
        <f>Calculations!O75</f>
        <v/>
      </c>
      <c r="AW26" s="28" t="str">
        <f>Calculations!O99</f>
        <v/>
      </c>
    </row>
    <row r="29" spans="1:49" x14ac:dyDescent="0.2">
      <c r="G29" s="29"/>
      <c r="H29" s="29"/>
    </row>
    <row r="30" spans="1:49" x14ac:dyDescent="0.2">
      <c r="G30" s="29"/>
      <c r="H30" s="29"/>
    </row>
    <row r="31" spans="1:49" x14ac:dyDescent="0.2">
      <c r="G31" s="29"/>
      <c r="H31" s="29"/>
    </row>
    <row r="32" spans="1:49" x14ac:dyDescent="0.2">
      <c r="G32" s="29"/>
      <c r="H32" s="29"/>
    </row>
    <row r="33" spans="7:8" x14ac:dyDescent="0.2">
      <c r="G33" s="29"/>
      <c r="H33" s="29"/>
    </row>
    <row r="34" spans="7:8" x14ac:dyDescent="0.2">
      <c r="G34" s="29"/>
      <c r="H34" s="29"/>
    </row>
  </sheetData>
  <mergeCells count="14">
    <mergeCell ref="R1:U1"/>
    <mergeCell ref="V1:Y1"/>
    <mergeCell ref="B1:E1"/>
    <mergeCell ref="F1:I1"/>
    <mergeCell ref="J1:M1"/>
    <mergeCell ref="N1:Q1"/>
    <mergeCell ref="Z1:AC1"/>
    <mergeCell ref="AD1:AG1"/>
    <mergeCell ref="AX1:BA1"/>
    <mergeCell ref="BB1:BE1"/>
    <mergeCell ref="AH1:AK1"/>
    <mergeCell ref="AL1:AO1"/>
    <mergeCell ref="AP1:AS1"/>
    <mergeCell ref="AT1:AW1"/>
  </mergeCells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Gene Table</vt:lpstr>
      <vt:lpstr>Raw Data</vt:lpstr>
      <vt:lpstr>QC Data Report</vt:lpstr>
      <vt:lpstr>Results</vt:lpstr>
      <vt:lpstr>Calculations</vt:lpstr>
      <vt:lpstr>Summary 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 Xiang</dc:creator>
  <cp:lastModifiedBy>Abigail Aliwalas - QIAGEN</cp:lastModifiedBy>
  <cp:lastPrinted>2011-11-14T16:41:37Z</cp:lastPrinted>
  <dcterms:created xsi:type="dcterms:W3CDTF">2008-08-11T14:19:23Z</dcterms:created>
  <dcterms:modified xsi:type="dcterms:W3CDTF">2019-03-05T23:54:59Z</dcterms:modified>
</cp:coreProperties>
</file>